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980" activeTab="2"/>
  </bookViews>
  <sheets>
    <sheet name="Table B_2 - FZ1 SITES" sheetId="1" r:id="rId1"/>
    <sheet name="Table B_2 - Flood Risk " sheetId="2" r:id="rId2"/>
    <sheet name="Table B_3 - FZ2 &amp; FZ3_Sites" sheetId="3" r:id="rId3"/>
  </sheets>
  <externalReferences>
    <externalReference r:id="rId6"/>
  </externalReferences>
  <definedNames/>
  <calcPr fullCalcOnLoad="1"/>
</workbook>
</file>

<file path=xl/sharedStrings.xml><?xml version="1.0" encoding="utf-8"?>
<sst xmlns="http://schemas.openxmlformats.org/spreadsheetml/2006/main" count="2499" uniqueCount="806">
  <si>
    <t>A minor risk of surface water flooding has been identified within the site along the northern boundary and along Station Road to the north of the site, however, the assessment has shown that the proposed development can be accommodated outside of the identified risk areas. Given the identified risk of surface water flooding along Station Road, a site specific FRA will need to confirm that safe access and egress to the site can be achieved during a 1 in 100 year climate change event.  Provided development is directed towards the available Flood Zone 1, all uses are appropriate. Follow requirements for development within Flood Zone 1.</t>
  </si>
  <si>
    <t xml:space="preserve">A minor risk of surface water flooding has been identified within the north eastern part of the site. This is an isolated occurrence and therefore, it should be possible to mitigate the risk of surface water flooding through the use of appropriate SuDs techniques.  The assessment has indicated that the proposed development cannot be fully accommodated outside of the identified risk areas, however this is only marginal and opportunities to extend the site boundary may be possible. Employment development is classified as 'Less Vulnerable' and therefore is permitted within Flood Zones 2 and 3a; however it is not permitted within Flood Zone 3b. </t>
  </si>
  <si>
    <t>The additional modelling has shown that there is a risk of fluvial flooding from the unnamed 'Ordinary' watercourse during the 1 in 100 year climate change event, affecting southern parts of the site. Further isolated pockets of surface water risk can be seen in the northern part of the site. The assessment has indicated that the proposed development cannot be accommodated within the available Flood Zone 1. The proposed development is to serve a full range of Class B  employment uses including the development of recycling and environmental industries. Such development is classified as 'Less Vulnerable' and is permitted within Flood Zones 1, 2 and 3a. Should this site be taken forward for development, it should be developed sequentially, with development directed towards the lower risk Flood Zone 1. Opportunities exist to extend the site boundary to the north or south as the land is in the same ownership. A site specific FRA should investigate the residual risk from the Shropshire and Union Canal located along the northern boundary of the site. For any development proposed adjacent to the canal, the relevant body should be consulted and it is recommended that a minimum 8m wide undeveloped buffer strip is incorporated as part of any development to enable future access to the canal for maintenance purposes.</t>
  </si>
  <si>
    <t xml:space="preserve">The additional modelling has not identified a risk of fluvial flooding from the unnamed 'Ordinary' watercourse, however there are areas of surface water flood risk within the site. The assessment has indicated that the proposed development cannot be accommodated outside of the identified risk areas, however, this is only marginal and adjustment of the site boundary or the proposed number of dwellings would address this. Development should be directed towards the identified Flood Zone 1 areas within the site.  Provided development is directed towards the available Flood Zone 1, all uses are appropriate.  Development subject to further assessment of potential flood risk and biodiversity impacts and design measures to address the relationship between the site and the adjacent college buildings.  </t>
  </si>
  <si>
    <t>A minor risk of surface water flooding has been identified within the site, however these are isolated occurrences and the assessment has shown that the proposed development can be accommodated outside of the identified risk areas. There may be a culverted watercourse within the southern part of the site. The presence of this culvert should be confirmed at the planning stage, and development should be avoided above or adjacent to the culvert. Provided development is directed towards the low risk Flood Zone 1, all uses are appropriate. Follow requirements for development in Flood Zone 1.</t>
  </si>
  <si>
    <t xml:space="preserve">A significant risk of surface water flood risk has been identified within the northern and south western parts of the site. It is recommended that the identified surface water risk areas are kept as open space. However, the assessment has shown that the proposed development cannot be accommodated outside of the identified risk area. Opportunities to adjust the site boundary or the proposed allocation within the site should therefore be investigated. </t>
  </si>
  <si>
    <t>A minor risk of surface water flooding has been identified within the site, however these are isolated occurrences and the assessment has shown that the proposed development can be accommodated outside of the identified risk areas. A risk of surface water flooding has also been identified along the roads to the south and east of the site. A site specific FRA must be undertaken to confirm that safe access and egress to the site can be achieved during a 1 in 100 year climate change event.  Provided development is directed towards the available Flood Zone 1, all uses are appropriate. Follow requirements for development within Flood Zone 1.</t>
  </si>
  <si>
    <t>A small part of the site shown to be at risk from surface water flooding. A watercourse is located along the southern boundary of the site but is not considered to be a constraint to the site as the proposed development can be easily accommodated. Development should be directed to the low risk Flood Zone 1 within the northern and central parts of the site, away from the unnamed watercourse. All uses appropriate. Follow requirements for development in Flood Zone 1.</t>
  </si>
  <si>
    <t>The uFMfSW shows a small part of the site to be affected by the 1 in 30, 1 in 100 and 1 in 1000 year events on the eastern boundary of the site.</t>
  </si>
  <si>
    <t>Bridgnorth</t>
  </si>
  <si>
    <t>BRID001&amp;020b</t>
  </si>
  <si>
    <t>Land north of Wenlock Road, Tasley</t>
  </si>
  <si>
    <t>There are no recorded incidents of flooding from other sources within or adjacent to the site</t>
  </si>
  <si>
    <t>Mixed use - residential and commercial</t>
  </si>
  <si>
    <t>W039</t>
  </si>
  <si>
    <t>Land at Old Worcester Road</t>
  </si>
  <si>
    <t>Employment- recycling and environmental industries</t>
  </si>
  <si>
    <t>DITT005</t>
  </si>
  <si>
    <t>Land opposite 6 Station Road</t>
  </si>
  <si>
    <t>The uFMfSW shows a marginal risk from surface water flooding along Station Road adjacent to the northern boundary of the site on during a 1 in 1000 year event.</t>
  </si>
  <si>
    <t>NEE001</t>
  </si>
  <si>
    <t>Pheasant Inn</t>
  </si>
  <si>
    <t>There are no watercourses within the site. The River Rea is located 75m to the east of the site</t>
  </si>
  <si>
    <t>ELR017</t>
  </si>
  <si>
    <t>Land south of Avenue Road</t>
  </si>
  <si>
    <t>Employment- B1</t>
  </si>
  <si>
    <t>Cleobury Mortimer</t>
  </si>
  <si>
    <t>CMO002</t>
  </si>
  <si>
    <t>Land off Tenbury Road</t>
  </si>
  <si>
    <t>CMO005</t>
  </si>
  <si>
    <t>Land at New House Farm</t>
  </si>
  <si>
    <t>ELR068CM</t>
  </si>
  <si>
    <t>Land adjacent to Cleobury Mortimer Industrial Estate, New House Farm</t>
  </si>
  <si>
    <t>There are no watercourses within this site. Rowley Brook is located approximately 130m to the south of the site.</t>
  </si>
  <si>
    <t>Employment- B1, B2, B8 employment uses</t>
  </si>
  <si>
    <t>KLT001</t>
  </si>
  <si>
    <t>Land off Little Stocks Close</t>
  </si>
  <si>
    <t>ELR071</t>
  </si>
  <si>
    <t>Land adjacent to adjacent to Old Station Business Park</t>
  </si>
  <si>
    <t>Craven Arms</t>
  </si>
  <si>
    <t>CRAV002</t>
  </si>
  <si>
    <t>Land off Watling Street, Craven Arms</t>
  </si>
  <si>
    <t>CRAV004 &amp; CRAV010</t>
  </si>
  <si>
    <t>Land off Watling Street</t>
  </si>
  <si>
    <t>There are no watercourses within or adjacent to CRAV004 or CRAV010. A drain is located approximately 1100m to south of CRAV004.</t>
  </si>
  <si>
    <t>There are no recorded incidents of flooding from other sources within the site. There is one recorded incident of flooding from artificial drainage to the south of CRAV004. This was due to a blocked drain.</t>
  </si>
  <si>
    <t>CRAV024</t>
  </si>
  <si>
    <t>Land adjoining Clun Road / Sycamore Close</t>
  </si>
  <si>
    <t>Ellesmere</t>
  </si>
  <si>
    <t>ELR075</t>
  </si>
  <si>
    <t>Land off Grange Road</t>
  </si>
  <si>
    <t>The uFMfSW shows isolated pockets of surface water flood risk within the south western and northern parts of the site.</t>
  </si>
  <si>
    <t>Employment- B2 use</t>
  </si>
  <si>
    <t>CO002a and CO002b</t>
  </si>
  <si>
    <t>Land to the West of Cockshutt</t>
  </si>
  <si>
    <t>CO005 and CO023</t>
  </si>
  <si>
    <t>Land at Cockshutt House Farm and Land South of Kenwick Road</t>
  </si>
  <si>
    <t xml:space="preserve">  -</t>
  </si>
  <si>
    <t>CO018</t>
  </si>
  <si>
    <t>Land south of Chapel House Farm</t>
  </si>
  <si>
    <t>DUDH006</t>
  </si>
  <si>
    <t>Ravenscroft Haulage site</t>
  </si>
  <si>
    <t>There are no watercourses within or adjacent to this site. An drain is situated along the southern boundary of the site.</t>
  </si>
  <si>
    <t>Approximately 4% of the northern part of the site is shown to be affected by the 1 in 100 year uFMfSW. This increases significantly to 36% for the 1 in 1000 year event and 1 in 100 year climate change scenario.</t>
  </si>
  <si>
    <t>TET001</t>
  </si>
  <si>
    <t>Land south of Cairndale</t>
  </si>
  <si>
    <t>WFTN002</t>
  </si>
  <si>
    <t>Land adjacent to St Andrew’s Church</t>
  </si>
  <si>
    <t>There are no recorded incidents of flooding from other sources within the site. There is one recorded incident of flooding from an unknown source on the road to the south east of the site.</t>
  </si>
  <si>
    <t>Highley</t>
  </si>
  <si>
    <t>HIGH003</t>
  </si>
  <si>
    <t>Land off Rhea Hall/Coronation Street</t>
  </si>
  <si>
    <t>Less than 1% of the site is shown to be affected by the 1 in 1000 year uFMfSW.</t>
  </si>
  <si>
    <t>Ludlow</t>
  </si>
  <si>
    <t>LUD017</t>
  </si>
  <si>
    <t>Land south of Rocks Green</t>
  </si>
  <si>
    <t>LUD034/ ELR059</t>
  </si>
  <si>
    <t>Land east of Eco Park</t>
  </si>
  <si>
    <t>A small part of the site is shown to be affected by the 1 in 100 year and 1 in 1000 year uFMfSW.</t>
  </si>
  <si>
    <t>Mixed use- residential and employment</t>
  </si>
  <si>
    <t>ELR058</t>
  </si>
  <si>
    <t>Employment- B1 uses</t>
  </si>
  <si>
    <t>ONBY003</t>
  </si>
  <si>
    <t>Onibury Farm</t>
  </si>
  <si>
    <t>Market Drayton</t>
  </si>
  <si>
    <t>MD010/028</t>
  </si>
  <si>
    <t>Land between Croft Way and Greenfields Lane</t>
  </si>
  <si>
    <t>HIN002</t>
  </si>
  <si>
    <t>Land West of Manor Farm Drive</t>
  </si>
  <si>
    <t xml:space="preserve">There are no recorded incidents of flooding from other sources within the site. However there is one recorded incident of flooding from artificial drainage sources along Manor Farm Drive to the east of the site. </t>
  </si>
  <si>
    <t>HIN009</t>
  </si>
  <si>
    <t>Land at Bearcroft</t>
  </si>
  <si>
    <t>HOD009</t>
  </si>
  <si>
    <t>Land to rear of Shrewsbury Street</t>
  </si>
  <si>
    <t>HOD010</t>
  </si>
  <si>
    <t>Land off Station Road</t>
  </si>
  <si>
    <t>HOD011</t>
  </si>
  <si>
    <t>Shrewsbury Street Farm</t>
  </si>
  <si>
    <t>STH002</t>
  </si>
  <si>
    <t>Part of land off Dutton Close</t>
  </si>
  <si>
    <t>The site is marginally affected by the 1 in 1000 year uFMfSW.</t>
  </si>
  <si>
    <t>There are no recorded incidents of flooding from other sources within the site. There is one recorded incident of flooding from artificial drainage to the north of the site along Dutton Close. This is reported as being due to a blocked drain.</t>
  </si>
  <si>
    <t>MIN002</t>
  </si>
  <si>
    <t>Hall Farm, Minsterley</t>
  </si>
  <si>
    <t>The site is marginally affected by the 1 in 1000 year uFMfSW. A risk of surface water flooding is also shown along Leigh Road during the 1 in 1000 year event.</t>
  </si>
  <si>
    <t>PBY019</t>
  </si>
  <si>
    <t>Land off Minsterley Road- Pontesbury</t>
  </si>
  <si>
    <t>Oswestry</t>
  </si>
  <si>
    <t>OSW004</t>
  </si>
  <si>
    <t>Land off Whittington Road</t>
  </si>
  <si>
    <t>The uFMfSW shows a significant flow path through the central parts of the site with the 1 in 30, 1 in 100 and 1 in 1000 year events affecting the site.</t>
  </si>
  <si>
    <t>OSW030</t>
  </si>
  <si>
    <t>The Cottams, Morda Road</t>
  </si>
  <si>
    <t>The uFMfSW shows a small area of surface water flood risk along the eastern boundary of the site for the 1 in 30, 1 in 100 and 1 in 1000 year events.</t>
  </si>
  <si>
    <t>OSW033</t>
  </si>
  <si>
    <t>Alexandra Road Depot</t>
  </si>
  <si>
    <t>The uFMfSW shows a small part of the site to be at risk from surface water flooding during the 1 in 1000 year event.</t>
  </si>
  <si>
    <t>A watercourse is shown to be culverted beneath the site. The exact location of this culvert should be confirmed at the planning stage and development should be avoided above or within the immediate vicinity of the culvert.</t>
  </si>
  <si>
    <t>See Comments</t>
  </si>
  <si>
    <t>OSW042</t>
  </si>
  <si>
    <t>Richard Burbidge Whittington Road</t>
  </si>
  <si>
    <t>There are no watercourses within or adjacent to this site. There may be a culverted watercourse to the north of the site beneath Whittington Road. This is not shown to enter the site itself.</t>
  </si>
  <si>
    <t>The uFMfSW shows a risk of surface water flooding to northern parts of the site within the area adjacent to Whittington Road and Gobowen Road. Further areas of surface water flood risk are shown along Queen Elizabeth Drive and Windsor Road to the south of the site.</t>
  </si>
  <si>
    <t>A watercourse is shown to be culverted beneath Whittington Road to the north of the site. This is not shown to enter the site itself, but this should be confirmed at the planning stage.</t>
  </si>
  <si>
    <t>Oswestry Sustainable Urban Extension</t>
  </si>
  <si>
    <t>There are no watercourses within the site itself. An unnamed 'Ordinary' watercourse is located approximately 90m to the west of the site.</t>
  </si>
  <si>
    <t>The uFMfSW shows a risk of surface water flooding along the western boundary of the site. Further areas of surface water flood risk have been identified within the north eastern part of the site.</t>
  </si>
  <si>
    <t>Mixed use- residential and commercial</t>
  </si>
  <si>
    <t>ELR042</t>
  </si>
  <si>
    <t>Land north of Whittington Road</t>
  </si>
  <si>
    <t>Employment</t>
  </si>
  <si>
    <t>ELR043e</t>
  </si>
  <si>
    <t>Land south of Whittington Road</t>
  </si>
  <si>
    <t>There may be a culverted watercourse within the southern most part of the site.</t>
  </si>
  <si>
    <t>ELR072</t>
  </si>
  <si>
    <t>Land at Mile End East</t>
  </si>
  <si>
    <t>The uFMfSW shows the site to be at risk from surface water flooding for the 1 in 30, 1 in 100 and 1 in 1000 year events within the northern and south western parts of the site. These appear to be locations where surface water may accumulate in low spots.</t>
  </si>
  <si>
    <t>GOB008</t>
  </si>
  <si>
    <t>Land at Southlands Avenue</t>
  </si>
  <si>
    <t>There are no watercourses within the site. The River Perry is located to the north of the site and there are a number of unnamed tributaries of the River Perry to the south of the site.</t>
  </si>
  <si>
    <t>Site located fully in FZ1. The EA's Flood Map for Planning does not indicate a risk of fluvial flooding to the site from the River Perry or its tributaries.</t>
  </si>
  <si>
    <t>The uFMfSW shows a minor risk of surface water flooding within the eastern part of the site during a 1 in30, 1 in 100 and 1 in 1000 year event.</t>
  </si>
  <si>
    <t>GOB012</t>
  </si>
  <si>
    <t>Land between A5 and Shrewsbury railway line</t>
  </si>
  <si>
    <t>The uFMfSW shows a minor risk of surface water flooding within the southern and northern parts of the site during a 1 in30, 1 in 100 and 1 in 1000 year event.</t>
  </si>
  <si>
    <t>KK001</t>
  </si>
  <si>
    <t>Land north of Lower House</t>
  </si>
  <si>
    <t>There are no watercourses within this site. Weir Brook is located approximately 100m to the east of the site.</t>
  </si>
  <si>
    <t>There are no recorded incidents of flooding from other sources within the site. There are some recorded incidents of flooding from artificial drainage sources along the B4396 to the south of the site. These are recorded as blocked drains.</t>
  </si>
  <si>
    <t>LLAN001</t>
  </si>
  <si>
    <t>Former Railway Land, Station Road</t>
  </si>
  <si>
    <t>There are no watercourses within this site. A drain is located to the west of the site but does not enter the site itself.</t>
  </si>
  <si>
    <t>Shropshire Union Canal Montgomeryshire Branch is located to the west of the site. This is not thought to be raised at this location and therefore does not present a residual risk to the site.</t>
  </si>
  <si>
    <t>LLAN009</t>
  </si>
  <si>
    <t>Land north of playing fields</t>
  </si>
  <si>
    <t>A drain is located along the eastern boundary of the site. The Shropshire Union Canal is located along the northern boundary of the site.</t>
  </si>
  <si>
    <t>STM029</t>
  </si>
  <si>
    <t>Land at Rhos y Llan Farm</t>
  </si>
  <si>
    <t>There are no recorded incidents of flooding from other sources within the site. There are some recorded incidents of flooding from artificial drainage and unknown sources along the B5070 to the south of the site. These are recorded as blocked drains.</t>
  </si>
  <si>
    <t>KNY002</t>
  </si>
  <si>
    <t>Land west of School Road</t>
  </si>
  <si>
    <t>MBK001</t>
  </si>
  <si>
    <t>Land at Greenfields Farm</t>
  </si>
  <si>
    <t>MBK009</t>
  </si>
  <si>
    <t>Land adjacent to The Smithy</t>
  </si>
  <si>
    <t>PARK001</t>
  </si>
  <si>
    <t>Land at Artillery/Larkhill/Park Crescent</t>
  </si>
  <si>
    <t>The uFMfSW shows the eastern part of the site to be affected by surface water flooding from the 1 in 30, 1 in 100 and 1 in 1000 year events.</t>
  </si>
  <si>
    <t>WRN016</t>
  </si>
  <si>
    <t>Land at the Sawmills, Rhoswiel</t>
  </si>
  <si>
    <t>There are no watercourses within the site. There is a culverted 'Ordinary' watercourse to the north of the site and the Shropshire Union Canal is located to the east of the site.</t>
  </si>
  <si>
    <t>The uFMfSW shows a minor risk of surface water flooding within the south western corner of the site for the 1 in 30, 1 in 100 and 1 in 1000 year events. There is also a risk of surface water flooding along the road situated to the north of the site.</t>
  </si>
  <si>
    <t>The Shropshire Union Canal is located along the eastern boundary of the site. Review of aerial photography does not show this to be raised. This should be confirmed as part of a site specific FRA and residual risk from breach or collapse should be investigated.</t>
  </si>
  <si>
    <t>Shifnal</t>
  </si>
  <si>
    <t>SHI006a</t>
  </si>
  <si>
    <t>Land north of Wolverhampton Road</t>
  </si>
  <si>
    <t xml:space="preserve">A number of drains are located within the site. A pond is located to the west of the site. </t>
  </si>
  <si>
    <t>Site located fully in Flood Zone 1. The Environment Agency's Flood Map for Planning is available for the unnamed watercourse within the vicinity of the site and does not show a risk of fluvial flooding to the site.</t>
  </si>
  <si>
    <t>The uFMfSW shows a risk of surface water flooding during the 1 in 30, 1 in 100 and 1 in 1000 year events. Only a small part of the site is shown to be at risk and these areas are generally within the areas immediately adjacent to the drains.</t>
  </si>
  <si>
    <t>ELR021</t>
  </si>
  <si>
    <t>Land at JN Bentley Ltd off Lamledge Lane</t>
  </si>
  <si>
    <t>There are no watercourses within the site. An unnamed drainage ditch is located to the south west of the site. This is culverted beneath the railway, downstream of which it flows in a westerly direction towards Silvermere.</t>
  </si>
  <si>
    <t>The uFMfSW shows a minor risk of surface water flooding along the western boundary of the site.</t>
  </si>
  <si>
    <t>The drainage ditch to the west of the site is culverted beneath the railway. The uFMfSW shows a significant flow route for surface water through the railway culvert to the south of the site. There may therefore be a residual risk to the site from blockage or collapse of this culvert.</t>
  </si>
  <si>
    <t>Shrewsbury</t>
  </si>
  <si>
    <t>SHREW001</t>
  </si>
  <si>
    <t>Land north of London Road</t>
  </si>
  <si>
    <t>The site is not affected by the uFMfSW. An area of surface water flood risk has been identified along London Road to the south of the site.</t>
  </si>
  <si>
    <t>SHREW023</t>
  </si>
  <si>
    <t>Land at Corner Farm Drive</t>
  </si>
  <si>
    <t>There are no watercourses within this site. Rad Brook is located approximately 100m to the south of the site.</t>
  </si>
  <si>
    <t>SHREW073</t>
  </si>
  <si>
    <t>Land off Ellesmere Road</t>
  </si>
  <si>
    <t>Site located fully in Flood Zone 1. The Environment Agency's Flood Map for Planning does not show fluvial flood risk to the site from the River Severn or Bagley Brook.</t>
  </si>
  <si>
    <t>There are no recorded incidents of flooding from other sources within the site. There are three recorded incidents of flooding from artificial drainage sources along Ellesmere Road to the east of the site. These are recorded as being a result of blocked drains.</t>
  </si>
  <si>
    <t>SHREW095-115</t>
  </si>
  <si>
    <t>Land west of Battlefield Road</t>
  </si>
  <si>
    <t>There are no watercourses within this site. Battlefield Brook is located to the south and east of the site.</t>
  </si>
  <si>
    <t>Site located fully in Flood Zone 1. The Environment Agency's Flood Map for Planning does not show a risk of fluvial flooding to the site from the Battlefield Brook.</t>
  </si>
  <si>
    <t>SHREW105</t>
  </si>
  <si>
    <t>Land off Shillingston Drive</t>
  </si>
  <si>
    <t>There are no watercourses within this site. The Battlefield Brook is located to the south west of the site</t>
  </si>
  <si>
    <t>SHREW198</t>
  </si>
  <si>
    <t>Land at Ditherington Flaxmill</t>
  </si>
  <si>
    <t>There are no watercourses within the site. The Bagley Brook is located approximately 90m to the west of the site.</t>
  </si>
  <si>
    <t>Site located fully in Flood Zone 1. The Environment Agency's Flood Map for Planning does not show a risk of fluvial flooding to the site from the Bagley Brook.</t>
  </si>
  <si>
    <t>There are no recorded incidents of flooding from other sources within the site. There are two recorded incidents of flooding from artificial drainage sources along Spring Gardens to the west of the site. These coincide with the uFMfSW and are recorded as being due to blocked drains.</t>
  </si>
  <si>
    <t>NO - See Comments</t>
  </si>
  <si>
    <t>ELR007</t>
  </si>
  <si>
    <t>Land east of Battlefield Road</t>
  </si>
  <si>
    <t>There are no watercourses within this site. The Battlefield Brook is culverted to the west of the site.</t>
  </si>
  <si>
    <t xml:space="preserve">The Battlefield Brook is culverted to the west of the site. The EA's Flood Map for Planning does not show a risk of fluvial flooding to the site from the Battlefield Brook. </t>
  </si>
  <si>
    <t>The uFMfSW shows an area of surface water flood risk along the eastern boundary of the site during the 1 in 30, 1 in 100, 1 in 1000 and 1 in 100 year Climate Change events. This appears to be an area of ponding within a low spot.</t>
  </si>
  <si>
    <t>ELR067SHREW</t>
  </si>
  <si>
    <t>Part of Shrewsbury West Extension</t>
  </si>
  <si>
    <t>The uFMfSW shows isolated pockets of surface water flooding during a 1 in 30, 1 in 100 and 1 in 1000 year event.</t>
  </si>
  <si>
    <t>9.0-12.0</t>
  </si>
  <si>
    <t>BAS005</t>
  </si>
  <si>
    <t>Land at rear of Wheatlands Estate</t>
  </si>
  <si>
    <t>BAS017</t>
  </si>
  <si>
    <t>Land to the west of Shrewsbury Road</t>
  </si>
  <si>
    <t>BAS025</t>
  </si>
  <si>
    <t>Land to the rear of Medley Farm</t>
  </si>
  <si>
    <t>BAS035</t>
  </si>
  <si>
    <t>Land at Station Road</t>
  </si>
  <si>
    <t>BOM004</t>
  </si>
  <si>
    <t>Land off Shrewsbury Road, Bomere Heath</t>
  </si>
  <si>
    <t>There are no recorded incidents of flooding from other sources within the site. There are two recorded incidents of flooding from unknown sources along the road to the east of the site.</t>
  </si>
  <si>
    <t>CON005</t>
  </si>
  <si>
    <t>Land east of Shrewsbury Road, Condover</t>
  </si>
  <si>
    <t>CON006</t>
  </si>
  <si>
    <t>Land opposite school, Condover</t>
  </si>
  <si>
    <t>The site is not affected by the uFMfSW. An area of surface water flood risk has been identified along the road to the west of the site. Access to the site is therefore likely to be from the north.</t>
  </si>
  <si>
    <t>DOR004</t>
  </si>
  <si>
    <t>Land off Forge Way, Dorrington</t>
  </si>
  <si>
    <t>The uFMfSW shows a risk of surface water flooding along the eastern boundary of the site during a 1in 100, 1 in 1000 and 1 in 100 year climate change event. This appears to  represent a flow route through the site.</t>
  </si>
  <si>
    <t>DOR017</t>
  </si>
  <si>
    <t>Land to the rear of the Old Vicarage</t>
  </si>
  <si>
    <t>HAN011</t>
  </si>
  <si>
    <t>Land west of school, Hanwood</t>
  </si>
  <si>
    <t>There are no watercourses within this site. The Rea Brook is located approximately 180m to the north of the site.</t>
  </si>
  <si>
    <t>NESS004</t>
  </si>
  <si>
    <t>Land west of Holyhead Road</t>
  </si>
  <si>
    <t>There are no watercourses within this site. An unnamed tributary of the River Severn is located approximately 110m to the south of the site.</t>
  </si>
  <si>
    <t>UFF006/10</t>
  </si>
  <si>
    <t>Land between Manor Farm and Top Cottages</t>
  </si>
  <si>
    <t>There are no watercourses within this site. The River Severn is located 190m to the west of the site.</t>
  </si>
  <si>
    <t>Wem</t>
  </si>
  <si>
    <t>WEM003</t>
  </si>
  <si>
    <t>Land off Pyms Road</t>
  </si>
  <si>
    <t xml:space="preserve">The uFMfSW shows a risk of surface water flooding within the north eastern part of the site during a 1 in 30, 1 in 100, 1 in 1000 and 1 in 100 year climate change event. This extends onto Lowe Hill Road which is along the eastern boundary of the site. Further isolated pockets of surface water flood risk have been identified within the site. </t>
  </si>
  <si>
    <t>WEM012</t>
  </si>
  <si>
    <t>Land at Tilley</t>
  </si>
  <si>
    <t>The uFMfSW shows an isolated pocket of surface water flood risk in the northern part of the site for the 1 in 30, 1 in 100, 1 in 1000 and 1 in 100year climate change events.</t>
  </si>
  <si>
    <t>Whitchurch</t>
  </si>
  <si>
    <t>WHIT009</t>
  </si>
  <si>
    <t>Land at Tilstock Road</t>
  </si>
  <si>
    <t>There are no watercourses within or adjacent to this site. A drain is located within the northern part of the site.</t>
  </si>
  <si>
    <t>The uFMfSW shows isolated pockets of surface water flood risk within the site from the 1 in 30 year, 1 in 100 year, 1 in 1000 year events. An area of surface water flood risk has been identified around the drain to the north of Mossfields Farm where water may accumulate. It is recommended that the identified risk areas are kept as open space.</t>
  </si>
  <si>
    <t>WHIT021</t>
  </si>
  <si>
    <t>Land at Alport Road</t>
  </si>
  <si>
    <t>The uFMfSW shows isolated pockets of surface water flood risk within the site from the 1 in 100 year, 1 in 1000 year events.</t>
  </si>
  <si>
    <t>There are no recorded incidents of flooding from other sources within the site. There are three recorded incidents of flooding from surface water and unknown sources along Alport Road to the west of the site.</t>
  </si>
  <si>
    <t>WHIT051</t>
  </si>
  <si>
    <t>Land West of Oaklands Farm</t>
  </si>
  <si>
    <t>There are no recorded incidents of flooding from other sources within the site. There are some recorded incidents of flooding from artificial drainage sources and unknown sources along Waymill at the southern boundary of the site.</t>
  </si>
  <si>
    <t>ELR033</t>
  </si>
  <si>
    <t>Land at Heath Road</t>
  </si>
  <si>
    <t>The uFMfSW shows isolated pockets of surface water flood risk within the site for both the 1 in 100 year and 1 in 1000 year events. A risk of surface water flooding is also shown along the B5398 at the southern boundary of the site.</t>
  </si>
  <si>
    <t>PRE008</t>
  </si>
  <si>
    <t>Land at Moreton Street</t>
  </si>
  <si>
    <t>TIL001</t>
  </si>
  <si>
    <t>Land at the Vicarage, Tilstock</t>
  </si>
  <si>
    <t>There are no watercourses within the site itself. An unnamed 'Ordinary' watercourse is located approximately 130m to the south west of the site.</t>
  </si>
  <si>
    <t xml:space="preserve">There is no flood map for planning available for the unnamed ordinary watercourse to west of the site. This is unlikely to impact on the site given the distance from the site. A review of the uFMfSW within the vicinity of the unnamed watercourse does not present a risk to the site suggesting fluvial flood risk is low. </t>
  </si>
  <si>
    <t>There are no recorded incidents of flooding from other sources within the site. There are however a number of recorded incidents of flooding from artificial drainage sources along the road at the entrance to the site.</t>
  </si>
  <si>
    <t>TIL002</t>
  </si>
  <si>
    <t>Land at Tilstock Close, Tilstock</t>
  </si>
  <si>
    <t>There may be a culverted watercourse at the north western corner of the site. The uFMfSW shows an area of surface water risk along the B5476 where water may back up behind the culvert. Whilst the uFMfSW shows no significant impact on the site itself, there may be implications for access to the site. This should be confirmed as part of a site specific FRA.</t>
  </si>
  <si>
    <t>TIL008</t>
  </si>
  <si>
    <t>Land at Russell House, Tilstock</t>
  </si>
  <si>
    <t>ASHP002</t>
  </si>
  <si>
    <t>Land west of Ash Parva</t>
  </si>
  <si>
    <t>There are no recorded incidents of flooding from other sources within the site. There are two recorded incidents of flooding from artificial drainage sources to the south east of the site. These are due to blocked drains.</t>
  </si>
  <si>
    <t>PH004</t>
  </si>
  <si>
    <t>Former Cherry Tree Hotel and adjoining land, Prees Heath</t>
  </si>
  <si>
    <t>There are no recorded incidents of flooding from other sources within the site. There is one recorded incident from an unknown source to the south west of the site.</t>
  </si>
  <si>
    <t>Mineral Sites</t>
  </si>
  <si>
    <t>Wood Lane Quarry</t>
  </si>
  <si>
    <t>Site extension</t>
  </si>
  <si>
    <t>There are no watercourses within the site. An unnamed drain runs along the northern boundary of the site</t>
  </si>
  <si>
    <t>Sand and gravel working</t>
  </si>
  <si>
    <t>n/a</t>
  </si>
  <si>
    <t>SUDs Assessment</t>
  </si>
  <si>
    <t>Summary of available fluvial flood risk data</t>
  </si>
  <si>
    <t>% of site in FZ3b</t>
  </si>
  <si>
    <t>% of site in FZ3a</t>
  </si>
  <si>
    <t>% of site in FZ2</t>
  </si>
  <si>
    <t>% of site in FZ3a+CC</t>
  </si>
  <si>
    <t>Impounded Water Body</t>
  </si>
  <si>
    <t>Artificial Drainage</t>
  </si>
  <si>
    <t>Groundwater</t>
  </si>
  <si>
    <t>Risk of culvert blockage affecting site?</t>
  </si>
  <si>
    <t>Risk of canal breach affecting site?</t>
  </si>
  <si>
    <t>Risk of Defence Breach / Overtopping affecting site?</t>
  </si>
  <si>
    <t>Reservoir Located Immediately Upstream of Site?</t>
  </si>
  <si>
    <t>SuDS Applicability Class</t>
  </si>
  <si>
    <t>SuDS Applicability Type</t>
  </si>
  <si>
    <t>SuDS Applicability Summary</t>
  </si>
  <si>
    <t>Vulnerability Classification</t>
  </si>
  <si>
    <t>LYD007</t>
  </si>
  <si>
    <t>South of Telephone Exchange</t>
  </si>
  <si>
    <t>There are no watercourses within this site. There is a small drainage ditch to the west of the site. This is culverted in places.</t>
  </si>
  <si>
    <t>The site is not affected by the uFMfSW however the uFMfSW shows a risk of flooding to the road along the western boundary of the site during the 1 in 1000 year and 1 in 100 year climate change events.</t>
  </si>
  <si>
    <t>√</t>
  </si>
  <si>
    <t>A residual risk from culvert blockage has been identified from the culverted sections of drainage ditch downstream of the site.</t>
  </si>
  <si>
    <t>LYD008</t>
  </si>
  <si>
    <t>North of Telephone Exchange</t>
  </si>
  <si>
    <t>LYD009</t>
  </si>
  <si>
    <t>Former Garage</t>
  </si>
  <si>
    <t>LYD011</t>
  </si>
  <si>
    <t>Land adjacent to Church Close</t>
  </si>
  <si>
    <t>An drainage ditch is located along the eastern boundary of the site. This is culverted beneath Church Close at the southern boundary of the site</t>
  </si>
  <si>
    <t>The uFMfSW shows a minor risk of surface water flooding to the site during a 1 in 1000 year and 1 in 100 year climate change event. Parts of Church Close to the south of the site are also shown to be at risk from surface water flooding during the 1 in 1000 year event.</t>
  </si>
  <si>
    <t>BRID020a</t>
  </si>
  <si>
    <t>Land north of Church Lane, Tasley</t>
  </si>
  <si>
    <t>There are no watercourses within the site. An unnamed 'Ordinary' watercourse is situated along the north western boundary of the site</t>
  </si>
  <si>
    <t xml:space="preserve">There are no flood zone maps available for the unnamed ordinary watercourse. </t>
  </si>
  <si>
    <t>There are no flood zone maps available for the unnamed watercourse. The uFMfSW shows a narrow flood risk area adjacent to the unnamed watercourse. This marginally affects the northern part of the site. Given size of site and proposed housing numbers, further assessment has not been undertaken.</t>
  </si>
  <si>
    <t>The uFMfSW shows a narrow flood risk area adjacent to the unnamed watercourse. This marginally affects the northern part of the site. Further flow paths and isolated pockets of surface water flooding have been identified within the northern and central parts of the site.</t>
  </si>
  <si>
    <t>M4</t>
  </si>
  <si>
    <t>MINOR</t>
  </si>
  <si>
    <t>Infiltration or attenuation depending on site characteristics, and not in any SPZ</t>
  </si>
  <si>
    <t>ELR011a</t>
  </si>
  <si>
    <t>Land at Tasley south of the A458 bypass</t>
  </si>
  <si>
    <t>An unnamed tributary of the Tiddle Brook and a drain flow along the southern boundary of the site</t>
  </si>
  <si>
    <t>No flood map for planning is available for the unnamed tributary of the Tiddle Brook. Additional modelling has therefore been undertaken as part of this SFRA update.</t>
  </si>
  <si>
    <t>Employment- B1, B2, B8 and appropriate sui generis uses</t>
  </si>
  <si>
    <t>ELR011b</t>
  </si>
  <si>
    <t>Land at Tasley south of A458 at Tasley</t>
  </si>
  <si>
    <t>An unnamed tributary of the Tiddle Brook and a drain flow along the northern boundary of the site</t>
  </si>
  <si>
    <t>Employment- relocated livestock market</t>
  </si>
  <si>
    <t>Less Vulnerable</t>
  </si>
  <si>
    <t>Church Stretton</t>
  </si>
  <si>
    <t>CSTR019</t>
  </si>
  <si>
    <t>Battlefield to rear of Oaks Road/Alison Road</t>
  </si>
  <si>
    <t>There are no watercourses within this site. A drainage ditch is located along the northern boundary of the site. An unnamed 'Ordinary' watercourse is located to the south of the site. This is culverted in places.</t>
  </si>
  <si>
    <t>Poor</t>
  </si>
  <si>
    <t>NONE</t>
  </si>
  <si>
    <t>CRAV003 &amp; CRAV009</t>
  </si>
  <si>
    <t>Land between Watling Street and Brook Road</t>
  </si>
  <si>
    <t>There are a number of unnamed 'Ordinary' watercourses within CRAV003 and CRAV009. There are also a number of drains within CRAV003.</t>
  </si>
  <si>
    <t>No flood map for planning is available for the unnamed 'Ordinary' watercourses. Additional modelling has therefore been undertaken as part of this SFRA update.</t>
  </si>
  <si>
    <t xml:space="preserve">The additional modelling has shown that there is a significant risk of fluvial flooding to CRAV009, with the majority of the site shown to be at risk of flooding during the 1 in 100 year climate change event.
The modelling has shown that there is a risk of fluvial flooding from the unnamed watercourses within the site during the 1 in 100 year climate change event. This is largely confined to the area immediately adjacent to the watercourses. </t>
  </si>
  <si>
    <t>The uFMfSW shows Site CRAV009 to be at significant risk of surface water flooding, with almost the entire site affected by the 1 in 1000 year event. For Site CRAV003, surface water flood risk is largely confined to the area adjacent to the unnamed watercourses, however a significant flow path is shown in the southern part of the site during the 1 in 1000 year event.</t>
  </si>
  <si>
    <t>More vulnerable</t>
  </si>
  <si>
    <t>NO</t>
  </si>
  <si>
    <t>ELR055</t>
  </si>
  <si>
    <t>Land west of A49</t>
  </si>
  <si>
    <t>An unnamed 'Ordinary' watercourse flows through the centre of the site. This enters the site via a culvert from upstream site LS2005_00002 and is culverted again beneath Shrewsbury Road on its exit from the site.</t>
  </si>
  <si>
    <t>No flood map for planning is available for the unnamed watercourse. Additional modelling has therefore been undertaken as part of this SFRA update.</t>
  </si>
  <si>
    <t>The additional modelling has not shown a risk of fluvial flooding from the unnamed 'Ordinary' watercourse.</t>
  </si>
  <si>
    <t>There are no recorded incidents of flooding from other sources within or adjacent to the site. Shropshire Council have indicated there may be a risk of groundwater flooding which should be investigated as part of a site specific FRA.</t>
  </si>
  <si>
    <t>An unnamed watercourse is culverted beneath Shrewsbury Road on the eastern boundary of the site. Residual risk to the site from blockage or collapse of this culvert should be investigated as part of a site specific FRA.</t>
  </si>
  <si>
    <t>LS2005_00002</t>
  </si>
  <si>
    <t>North of Long Lane</t>
  </si>
  <si>
    <t>An unnamed 'Ordinary' watercourse is culverted through the central part of the site</t>
  </si>
  <si>
    <t xml:space="preserve">The additional modelling has not shown a risk of fluvial flooding to the site from the culverted 'Ordinary' watercourse. The additional modelling and the uFMfSW have shown that water accumulates in the field to the west of the site and does not impact on the site itself. </t>
  </si>
  <si>
    <t>The 1 in 1000 year uFMfSW marginally affects the south eastern corner of the site.</t>
  </si>
  <si>
    <t>An unnamed watercourse is culverted through the site. Residual risk to the site from blockage or collapse of this culvert should be investigated as part of a site specific FRA.</t>
  </si>
  <si>
    <t>ELR023/ELR024</t>
  </si>
  <si>
    <t>Sych Farm (Phase 2)</t>
  </si>
  <si>
    <t>An unnamed 'Ordinary' watercourse flows along the southern boundary of the site. The Shropshire Union Canal is located along the northern boundary of the site.</t>
  </si>
  <si>
    <t>No flood map for planning is available for the unnamed 'Ordinary' watercourse. Additional modelling has therefore been undertaken as part of this SFRA update.</t>
  </si>
  <si>
    <t>The additional modelling has shown that there is a risk of fluvial flooding from the unnamed watercourse along the southern boundary of the site, with approximately 13% of the site shown to be at risk. The identified risk areas mainly affect the southern most part of the site.</t>
  </si>
  <si>
    <t>The uFMfSW shows a risk of surface water flooding during the 1 in 30, 1 in 100 and 1 in 1000 year events. A substantial part of the southern corner of the site is affected by the 1 in 1000 year uFMfSW. Further isolated pockets of surface water flood risk have been identified within central and northern parts of the site.</t>
  </si>
  <si>
    <t>The Shropshire Union Canal is located along the northern boundary of the site. Review of aerial photography indicates that this may be raised. This should be confirmed as part of a site specific FRA and residual risk from breach or collapse should be investigated.</t>
  </si>
  <si>
    <t>MIN007</t>
  </si>
  <si>
    <t>Callow Lane Minsterley</t>
  </si>
  <si>
    <t>An unnamed 'Ordinary' watercourse flows along the eastern boundary of the site</t>
  </si>
  <si>
    <t>Can development be accommodated within the available FZ1? (√/X)</t>
  </si>
  <si>
    <t>CO005 - Infiltration or attenuation depending on site characteristics, and not in any SPZ
CO023 - Geology has very low permeability and infiltration SUDS are likely to be less suitable, although site investigations should be carried out to confirm this</t>
  </si>
  <si>
    <t>A minor risk of surface water flooding has been identified within the site, however the assessment has shown that the proposed development can be accommodated outside of the identified risk areas. A risk of surface water flooding has been identified to the road along the southern boundary of the site. A site specific FRA will need to confirm that safe access and egress to the site can be achieved during a 1 in 100 year climate change event.  The proposed development can be accommodated within Flood Zone 1. All uses appropriate. Follow requirements for development within Flood Zone 1.</t>
  </si>
  <si>
    <t>A minor risk of surface water flooding has been identified within the site, however these are isolated occurrences and the assessment has shown that the proposed development can be accommodated outside of the identified risk areas. All uses appropriate within Flood Zone 1. Follow requirements for development within Flood Zone 1.</t>
  </si>
  <si>
    <t>A minor risk of surface water flooding has been identified within the site, however these are isolated occurrences. The assessment has shown that the proposed development cannot be fully accommodated outside of the identified risk areas, however, this is only marginal and there is potential to move the eastern boundary of the site as all land to the east is in the same ownership. All uses appropriate within Flood Zone 1. Follow requirements for development within Flood Zone 1.</t>
  </si>
  <si>
    <t xml:space="preserve">The assessment has indicated that the proposed development can be accommodated outside of the identified risk areas; however there are no flood risk maps available for the drainage ditch to the west of the site. The drainage ditch is culverted in places and the uFMfSW shows a risk of surface water flooding to road adjacent to sites LYD007, LYD008, LYD009 &amp; LYD011. It is recommended that a site specific FRA is undertaken at the planning stage to investigate the potential residual risk from the downstream culverts. This should also confirm that safe access and egress to the site can be achieved during a 1 in 100 year climate change event as a risk of surface water flooding has been identified alond Church Close. </t>
  </si>
  <si>
    <t>A minor risk of surface water flooding has been identified within the site, however these are isolated occurrences and the assessment has shown that the proposed development can be accommodated outside of the identified risk areas. Provided development is directed towards the available Flood Zone 1, all uses are appropriate. Follow requirements for development within Flood Zone 1.</t>
  </si>
  <si>
    <t>The uFMfSW has identified some surface water flow paths within the site with Old Worcester Road to the south of the site also shown to be a risk from surface water flooding. The assessment has shown that the proposed development area cannot be accommodated outside of the identified risk area, however this is only marginal. It is recommended that the identified surface water risk areas are kept free from development and appropriate surface water management measures are adopted for the site. All uses appropriate within the identified Flood Zone 1. Follow requirements for development within Flood Zone 1.</t>
  </si>
  <si>
    <t>Welsey Brook is located 650m to the west of the site. An unnamed watercourse is located to the south of the site. This is culverted beneath the railway line before joining Silvermere downstream</t>
  </si>
  <si>
    <t>Site located fully in FZ1. The EA Flood Map for Planning does not show a risk of fluvial flooding to the site from Wesley Brook. A recent FRA completed by Mewies Engineering Consultants Ltd (December 2013) concluded that there is no risk of flooding to the site from the unnamed watercourse.</t>
  </si>
  <si>
    <t>The uFMfSW shows a risk of surface water flooding within the eastern part of the site for the 1 in 30, 1 in 100 and 1 in 1000 year events. A significant flow route has been identified which is likely to be taking surface water runoff from adjacent agricultural land.</t>
  </si>
  <si>
    <t>SHIF004c</t>
  </si>
  <si>
    <t>Land between Lawton Road and Lamledge</t>
  </si>
  <si>
    <t>There are no watercourses located within the site. A ditch is located along the western boundary of the site.</t>
  </si>
  <si>
    <t>Site located fully in FZ1. There is no flood zone data available for the drainage ditch.  A recent FRA completed by Mewies Engineering Consultants Ltd (December 2013) concluded that there is no risk of flooding to the site from the ditch.</t>
  </si>
  <si>
    <t>SHREW019 and 094</t>
  </si>
  <si>
    <t>Bowbrook/Radbrook-Land between Mytton Oak Road and Hanwood Road</t>
  </si>
  <si>
    <t>There are no watercourses located within SHREW019.
An unnamed 'Ordinary' watercourse and pond are located along the western and northern boundaries of SHREW094.</t>
  </si>
  <si>
    <t>The EA's Flood Map for Planning does not cover the unnamed watercourse. However, a FRA undertaken by Couch Consulting Engineers (July 2013) present modelled flood outlines for this watercourse.</t>
  </si>
  <si>
    <t>The uFMfSW shows a risk of surface water flooding along the western part of the site. These areas coincide with a pond area. There is a small area of surface water flood risk along the northern part of the site during the 1 in 100 and 1 in 1000 year events.</t>
  </si>
  <si>
    <t>550 (across SHREW019/094, SHREW210/09, SHREW030/R)</t>
  </si>
  <si>
    <t>SHREW027</t>
  </si>
  <si>
    <t>Land at Weir Hill Farm/Robertsford House, Preston Street and adjoining Land off London Road</t>
  </si>
  <si>
    <t>An unnamed tributary of the River Severn is located along the southern boundary of the site. The River Severn is located approximately 190m to the east of the site.</t>
  </si>
  <si>
    <t>The EA's Flood Map for Planning is available for the River Severn.</t>
  </si>
  <si>
    <t>The site is marginally affected by the 1 in 1000 year uFMfSW along the northern boundary of the site.</t>
  </si>
  <si>
    <t>There are no recorded incidents of flooding from other sources within the site. There is one recorded incident of flooding from artificial drainage sources along the northern boundary of the site. This was due to blocked drains.</t>
  </si>
  <si>
    <t>SHREW212</t>
  </si>
  <si>
    <t>Land west of Longden Road</t>
  </si>
  <si>
    <t>An unnamed tributary of the Rea Brook is located along the western boundary of the site</t>
  </si>
  <si>
    <t>There is no Flood Map for Planning available for the unnamed watercourse.</t>
  </si>
  <si>
    <t>There is no flood map for planning available for the unnamed watercourse. A review of the uFMfSW does not show a risk of flooding within the area adjacent to the watercourse, however, consultation with the Environment Agency has indicated that there is an area known to flood on the eastern edge of the site and along Longdon Road and Mercian Close. The uFMfSW identifies surface water risk areas in these locations (refer to comments on uFMfSW). The watercourse is culverted beneath Longden Road at the southern boundary of the site. Further assessment as to the residual risk from blockage to this culvert is recommended as part of a site specific FRA.</t>
  </si>
  <si>
    <t>The uFMfSW shows a minor risk of surface water flooding to the site during a 1 in 100, 1 in 1000 and 1 in 100 year climate change event. The risk areas are within the southern and eastern parts of the site. Consultation with the Environment Agency has indicated that there is an area known to flood on the eastern edge of the site and along Longdon Road and Mercian Close. These are the areas identified as being at risk within the uFMfSW. The uFMfSW also shows some ponding upstream of the culvert beneath Longden Road. Residual risk from blockage of this culvert should be investigated further as part of a site specific FRA.</t>
  </si>
  <si>
    <t>There are no recorded incidents of flooding from other sources within the site. There are two recorded incidents of flooding from artificial drainage sources along Mousecrof Land (to the north of the site) and Longden Road (to the east of the site). These are recorded as being due to blocked drains.</t>
  </si>
  <si>
    <t>It is recommended that residual risk from the culvert beneath Longden Road is investigated as part of a site specific FRA.</t>
  </si>
  <si>
    <t>ELR035</t>
  </si>
  <si>
    <t>An unnamed 'Ordinary' watercourse flows through the southern boundary of the site</t>
  </si>
  <si>
    <t>The additional modelling taken as part of this assessment has not shown a risk of fluvial flooding to the site from the 1 in 100 year climate change event.</t>
  </si>
  <si>
    <t>The uFMfSW shows isolated pockets of surface water flood risk within the site during the 1 in 1000 year event.</t>
  </si>
  <si>
    <t>The unnamed 'Ordinary' watercourse is culverted beneath the A41 at the southern boundary of the site. Residual risk to the site from culvert blockage or collapse should be investigated as part of a site specific FRA.</t>
  </si>
  <si>
    <t>SHAW004</t>
  </si>
  <si>
    <t>Land to the rear of Brickyard Farm, Poynton Road</t>
  </si>
  <si>
    <t>An unnamed 'Ordinary' watercourse flows along the northern boundary of the site</t>
  </si>
  <si>
    <t>The additional modelling has shown that there is a marginal risk of fluvial flooding during a 1 in 100 year climate change event. The identified risk areas are confined to the area immediately adjacent to the watercourse and affect only a small part of the site (2%).</t>
  </si>
  <si>
    <t>The site is marginally affected by the uFMfSW for the 1 in 30, 1 in 100 and 1 in 1000 year events. The risk areas are confined to the area immediately adjacent to the unnamed 'Ordinary' watercourse and do not impact significantly upon the site.</t>
  </si>
  <si>
    <t>G4</t>
  </si>
  <si>
    <t>Highly permeable geology and not in any SPZ</t>
  </si>
  <si>
    <t>WHIT046</t>
  </si>
  <si>
    <t>Land at Mount Farm</t>
  </si>
  <si>
    <t>There are no watercourses within the site. A drain is located along the north western boundary of the site.</t>
  </si>
  <si>
    <t>No flood zone maps are available for the drain</t>
  </si>
  <si>
    <t>Wider Sustainability Benefits &amp; Management of Risk</t>
  </si>
  <si>
    <t>CSTR018 (ELR052)</t>
  </si>
  <si>
    <t>School playing fields</t>
  </si>
  <si>
    <t>Cound Brook is located 450m to the south of the site</t>
  </si>
  <si>
    <t>EA Flood Map for Planning available for Cound Brook.</t>
  </si>
  <si>
    <t>The EA's Flood Map for Planning shows approximately half of the site to be located within Flood Zone 2. The flood risk areas affect the south eastern half of the site.</t>
  </si>
  <si>
    <t>The uFMfSW shows isolated pockets of surface water flooding for the 1 in 1000 year event.</t>
  </si>
  <si>
    <t>X - 'Less Vulnerable' development is permitted within FZ2</t>
  </si>
  <si>
    <t>ELR078</t>
  </si>
  <si>
    <t>Springbank Farm</t>
  </si>
  <si>
    <t>Cound Brook is located to the east of the railway which runs along the eastern boundary of the site.</t>
  </si>
  <si>
    <t>The EA's Flood Map for Planning shows just under half of the site to be affected by Flood Zones 2, 3a and 3b. There is little difference in the extent of the flood zones between the flood events.</t>
  </si>
  <si>
    <t>The uFMfSW shows the site to be at risk from surface water flooding within the eastern extent of the site. The flood risk area is confined to the north eastern corner of the site for the 1 in 30 and 1 in 100 year events. For the 1 in 1000 year event, the risk of flooding is similar in extent to the 1 in 1000 year fluvial flood zone.</t>
  </si>
  <si>
    <t>Employment - B1</t>
  </si>
  <si>
    <t>X - 'Less Vulnerable' development is permitted within FZ2 &amp; FZ3a. However no development permitted in FZ3b.</t>
  </si>
  <si>
    <t>CRAV030</t>
  </si>
  <si>
    <t>Newington Farmstead</t>
  </si>
  <si>
    <t>River Onny is located to the east of the site and an unnamed Ordinary Watercourse forms part of the south eastern boundary of the site.</t>
  </si>
  <si>
    <t>EA Flood Map for Planning available for River Onny.</t>
  </si>
  <si>
    <t>The EA's Flood Map for Planning shows a minor risk of fluvial flooding to the site with less than 1% of the site shown to be affected by Flood Zones 2 and 3.</t>
  </si>
  <si>
    <t>More Vulnerable</t>
  </si>
  <si>
    <t>√ - 'More Vulnerable' development is permitted within FZ2. The Exception Test is required for development in FZ3a.</t>
  </si>
  <si>
    <t>ELR053</t>
  </si>
  <si>
    <t>Land at Newington Farm</t>
  </si>
  <si>
    <t>An unnamed Ordinary Watercourse flows through the northern part of the site. 
River Onny flows to the east of the site but does not enter the site itself.</t>
  </si>
  <si>
    <t>EA Flood Map for Planning available for River Onny.
No flood map for planning is available for the unnamed 'Ordinary' watercourse. Additional modelling has therefore been undertaken as part of this SFRA update.</t>
  </si>
  <si>
    <t>The eastern most part of the site is shown to be affected by Flood Zones 2 and 3 from the River Onny.
The additional modelling undertaken as part of this assessment has not shown a risk of fluvial flooding to the site from the unnamed 'Ordinary' watercourse.</t>
  </si>
  <si>
    <t>The site is marginally affected by the uFMfSW along the eastern boundary of the site. The identified surface water risk areas coincide with the fluvial flood risk areas.</t>
  </si>
  <si>
    <t>Employment - B2</t>
  </si>
  <si>
    <t>X - 'Less Vulnerable' development is permitted within FZ2 &amp; FZ3a. None of the site is within FZ3b.</t>
  </si>
  <si>
    <t>ELL003a/ELL003b</t>
  </si>
  <si>
    <t>Land south of Ellesmere</t>
  </si>
  <si>
    <t>An unnamed watercourse is located along the north eastern boundary of ELL003b. A drain is located within both sites. Shropshire Union Canal is located along the southern boundary of ELL003b.</t>
  </si>
  <si>
    <t>EA Flood Map for Planning is available for the unnamed watercourse.</t>
  </si>
  <si>
    <t>An unnamed Ordinary Watercourse forming a tributary of Tetchill Brook flows through the central part of the site. The EA Flood Map for Planning shows large parts of the central area of the site to be affected by Flood Zones 2 and 3, with approximately 28% of the site located within Flood Zone 2. Isolated pockets of surface water flood risk have also been identified. These generally coincide with the Flood Map for Planning.</t>
  </si>
  <si>
    <t>The uFMfSW shows isolated pockets of surface water flood risk during the 1 in 100, 1 in 1000 and 1 in 100 year climate change events.</t>
  </si>
  <si>
    <t>The unnamed watercourse is culverted within the eastern part of the site. Residual risk from blockage or collapse of this culvert should be investigated as part of a site specific FRA.</t>
  </si>
  <si>
    <t>Mixed use - residential and recreational</t>
  </si>
  <si>
    <t>More Vulnerable &amp; Less Vulnerable</t>
  </si>
  <si>
    <t>√ - 'More Vulnerable' development is permitted within FZ2. The Exception Test is required for development in FZ3a.
The Exception Test is not required for 'Less Vulnerable' development</t>
  </si>
  <si>
    <t>ELR074</t>
  </si>
  <si>
    <t>Ellesmere Business Park, Oswestry Road, Ellemere</t>
  </si>
  <si>
    <t>Newnes Brook</t>
  </si>
  <si>
    <t>EA Flood Map for Planning available for Newnes Brook</t>
  </si>
  <si>
    <t xml:space="preserve">The Environment Agency's Flood Map for Planning shows Flood Zone 2 and 3 to marginally affect the northern and eastern parts of the site. </t>
  </si>
  <si>
    <t>X - 'Less Vulnerable' development is permitted within Flood Zones 2 and 3a.</t>
  </si>
  <si>
    <t>MD030</t>
  </si>
  <si>
    <t>Land off Rush Lane</t>
  </si>
  <si>
    <t>River Duckow flows through the north eastern part of the site</t>
  </si>
  <si>
    <t>EA Flood Map for Planning available for River Duckow</t>
  </si>
  <si>
    <t>Site located predominantly in Flood Zone 1. The EA's Flood Map for Planning shows the north eastern part of the site to be affected by Flood Zones 2 and 3a within the area adjacent to the watercourse.</t>
  </si>
  <si>
    <t>The uFMfSW shows a minor risk of surface water flooding within the site for the 1 in 30, 1 in 100, 1 in 100 climate change and 1 in 1000 year events. In general the risk areas coincide with the fluvial flood risk areas, however there are further isolated pockets of surface water flood risk within the site.</t>
  </si>
  <si>
    <t>The River Duckow is culverted beneath the A53 along the northern boundary of the site. Residual risk from blockage or collapse of this culvert should be investigated as part of a site specific FRA.</t>
  </si>
  <si>
    <t>Oswestry Area</t>
  </si>
  <si>
    <t>KNY001</t>
  </si>
  <si>
    <t>Land adjacent Kinnerley Primary School</t>
  </si>
  <si>
    <t>Weir Brook flows along the eastern boundary of the site</t>
  </si>
  <si>
    <t>EA Flood Map for Planning available for Weir Brook</t>
  </si>
  <si>
    <t xml:space="preserve">Site located predominantly in Flood Zone 1, with the eastern part of the site marginally affected by Flood Zone 2, 3a and 3b. </t>
  </si>
  <si>
    <t>The uFMfSW shows a marginal risk of surface water flooding along the eastern boundary of the site for the 1 in 30, 1 in 100, 1 in 100 climate change and 1 in 1000 year events. The identified risk areas coincide with the fluvial flood risk areas.</t>
  </si>
  <si>
    <t>√ - 'More Vulnerable' development is permitted within FZ2. The Exception Test is required for development in FZ3a. More vulnerable development is not permitted in FZ3b.</t>
  </si>
  <si>
    <t>WGN001-004-005-0021</t>
  </si>
  <si>
    <t>Land adjacent to Oaklands Drive, Hershell House, south east of the school and adjacent to Big House</t>
  </si>
  <si>
    <t>An unnamed tributary of the Common Brook flows along the southern boundary of the site. Common Brook is located approximately 70m to the south of the site.</t>
  </si>
  <si>
    <t>EA Flood Map for Planning available for Common Brook</t>
  </si>
  <si>
    <t>The southern part of the site is marginally affected by Flood Zone 2.</t>
  </si>
  <si>
    <t>The unnamed watercorse is culverted upstream of the point at which it joins the Common Brook. Residual risk to the site from culvert blockage or collapse should be investigated as part of a site specific FRA.</t>
  </si>
  <si>
    <t xml:space="preserve">X - 'More Vulnerable' development is permitted within FZ2. </t>
  </si>
  <si>
    <t>The proposed development is for a coordinated residential scheme with access provision via WRN001 or WRN004. The site is located predominantly in Flood Zone 1, with a small risk of fluvial flooding during a 1 in 1000 year event along the southern boundary of the site. The uFMfSW has shown a risk of surface water flooding within the central and eastern parts of the site. The site is considered to be the most sustainable option given it proximity to the village centre and associated facilities. It is also consistent with local community direction for future growth. Local community benefit to be provided by site including school pick up and drop off area. Given the identified flood risk constraints, the site should be developed sequentially with development directed towards the low risk Flood Zone 1. Identified surface water risk areas should be kept as open space. The assessment has indicated that this should be achievable. It is recommended that Public Open Space is directed towards the higher risk areas in Flood Zone 2. The geology is highly permeable and therefore there are unlikely to be concerns over groundwater pollution.</t>
  </si>
  <si>
    <t>Pontesbury</t>
  </si>
  <si>
    <t>PBY018/29</t>
  </si>
  <si>
    <t>Hall Bank</t>
  </si>
  <si>
    <t>Pontesford Brook is located to the west of the site but does not flow through the site itself.</t>
  </si>
  <si>
    <t>The EA's Flood Map for Planning is available Pontesford Brook, however this only covers the area north of Hall Bank (A488)</t>
  </si>
  <si>
    <t>The EA's Flood Map for Planning does not show a risk of fluvial flooding from Pontesford Brook. However the Flood Map only covers the area north of The Hall Bank and culverted sections of watercourse have been identified which may present a residual risk to the site (see residual risk). It is understood that preliminary modelling has been undertaken by PBA (2013) which was reviewed by the EA and agreed that majority of the land will be developable. However, detailed FRA is required at planning application stage which considers appropriate blockage scenarios on the culvert under the old railway line and to inform safe development in terms of finished floor levels, safe access/egress.</t>
  </si>
  <si>
    <t>The uFMfSW has identified a significant risk of surface water flooding within the northern and western parts of the site during a 1 in 30, 1 in 100, 1 in 100 climate change and 1 in 1000 year event.</t>
  </si>
  <si>
    <t>There are no recorded incidents of flooding from other sources within the site. There are number of recorded incidents from artificial drainage sources to the south and north east of the site.</t>
  </si>
  <si>
    <t>Pontesbury Brook is culverted beneath the disused railway to the north of the site. This may present a residual risk to the site. This should be investigated as part of a site specific FRA.</t>
  </si>
  <si>
    <t>Mixed Use - Residential &amp; small scale retail</t>
  </si>
  <si>
    <t>Residential - More Vulnerable
Retail - Less Vulnerable</t>
  </si>
  <si>
    <t xml:space="preserve">X - 'More Vulnerable' &amp; 'Less Vulnerable' development is permitted within FZ2. </t>
  </si>
  <si>
    <t>SHREW016</t>
  </si>
  <si>
    <t>Land off Hillside Drive, Belvidere</t>
  </si>
  <si>
    <t xml:space="preserve">River Severn is located immediately to the east of the site </t>
  </si>
  <si>
    <t>The EA's Flood Map for Planning is available for the River Severn</t>
  </si>
  <si>
    <t>The western part of the site is marginally affected (6%) by Flood Zone 2. The remainder of the site is located in Flood Zone 1.</t>
  </si>
  <si>
    <t>The uFMfSW shows a minor risk of surface water flooding along the eastern boundary of the site during a 1 in 1000 year event.</t>
  </si>
  <si>
    <t>SHREW030/R and SHREW210</t>
  </si>
  <si>
    <t>Bowbrook/ Radbrook- land between Mytton Oak Road and Hanwood Road</t>
  </si>
  <si>
    <t xml:space="preserve">Rad Brook flows between the two sites.
An unnamed tributary of the Rad Brook flows along the western boundary of SHREW030/R. </t>
  </si>
  <si>
    <t>The EA's Flood Map for Planning is available for the Rad Brook but does not cover the unnamed watercourse. However, FRA's produced by Couch Consulting Engineers (July 2013) and Weetwood (August 2013) present modelled flood outlines for the unnamed watercourses within the sites</t>
  </si>
  <si>
    <t>The uFMfSW shows areas of surface water flood risk within the western and southern extents of the site during the 1 in 30, 1 in 100, 1 in 100 year climate change and 1 in 1000 year events. The risk areas are largely constrained to the areas adjacent to the unnamed watercourse and coincide with the fluvial flood risk areas.</t>
  </si>
  <si>
    <t>The Rad Brook is culverted beneath Crowmeole Lane. This may present a residual risk to the site.</t>
  </si>
  <si>
    <t>SHREW030/R = M4
SHRE210 = G4</t>
  </si>
  <si>
    <t>SHREW030/R = Minor
SHRE210 = Major</t>
  </si>
  <si>
    <t>SHREW030/R = Infiltration or attenuation depending on site characteristics, and not in any SPZ
SHRE210 = Highly permeable geology and not in any SPZ</t>
  </si>
  <si>
    <t>Residential, community facilities and a country park</t>
  </si>
  <si>
    <t>More Vulnerable &amp; Lexx Vulnerable</t>
  </si>
  <si>
    <t>SHREW120</t>
  </si>
  <si>
    <t>Land off Woodcote Way</t>
  </si>
  <si>
    <t>River Severn is located to the north east of the site. An unnamed 'Ordinary' watercourse flows along the northern boundary of the site.</t>
  </si>
  <si>
    <t>EA Flood Map for Planning</t>
  </si>
  <si>
    <t>The northern third of the site is shown to be affected by Flood Zones 2, 3a and 3b.</t>
  </si>
  <si>
    <t>The uFMfSW shows a minor risk of flooding to the site during the 1 in 30, 1 in 100, 1 in 100 climate change and 1 in 1000 year events.</t>
  </si>
  <si>
    <t>√ - More Vulnerable development is permitted within FZ2, but the Exception Test must be passed for development in FZ3a</t>
  </si>
  <si>
    <t>Approximately half of the site is shown to lie within FZ2 with flood risk presenting a significant constraint on the site. A Flood Risk Assessment has been carried out and the promoters of the site have amended their proposals to take the identified flood risk issues into consideration, reducing the area to be developed to avoid the areas of flood risk (land north-east of Woodcote Way – SHREW119), with that area to be crossed by the primary access road to the site, designed to allow the drainage of flood water, providing areas for wildlife/public open space, and allowing for an 8m corridor along the main sewer, also acting as a buffer top existing properties on Dale Road/Riverdale.  On this basis, it is considered that site SHREW120/R (Site B) could be developed avoiding the area of flood risk and subject to necessary mitigation measures,  providing some benefits in terms of accessible green space (improving access to the River Severn/Severn Way) and a landscaped edge to the town.  Site offers smaller scale land allocation thereby contributing to range and choice of deliverable sites. It must be ensured that safe access and egress can be achieved during a 1 in 100 year climate change event. Site suitable for infiltration or attenuation. Outline Consent has been granted for 42 dwellings 13/01876/FUL.</t>
  </si>
  <si>
    <t>Sustainable Urban Extension (SUE) - South</t>
  </si>
  <si>
    <t>Rea Brook and Money Brook</t>
  </si>
  <si>
    <t>The uFMfSW shows a minor risk of surface water flooding to the site. The identified risk areas generally coincide with the fluvial flood risk areas.</t>
  </si>
  <si>
    <t>The Money Brook and the unnamed watercourse within the northern part of the site near Oteley Road are culverted in places. Residual risk from blockage or collapse of these culverts should be investigated as part of a site specific FRA .</t>
  </si>
  <si>
    <t>M4
Poor</t>
  </si>
  <si>
    <t>MINOR
NONE</t>
  </si>
  <si>
    <t>Mixed Use - Residential &amp; Employment</t>
  </si>
  <si>
    <t>√ - More Vulnerable development is permitted within FZ2, but the Exception Test must be passed for development in FZ3a.
X - Less Vulnerable development is permitted in FZ2 &amp; FZ3a.
No development if permitted in FZ3b</t>
  </si>
  <si>
    <t xml:space="preserve">Principle of allocating land for the Sustainable Urban Extension has been established through the Adopted Core Strategy (Policy CS2).  Development to deliver comprehensively planned, integrated and phased development having regard to the SUE Land Use Plan and adopted masterplan. Development to include the provision of a local centre combined with relocated garden centre south of Oteley Road, major green infrastructure areas, including in the Rea Brook Valley, contributions to A5 junction improvements and sustainable transport measures, the provision of a new strategic employment site south and east of the Football Stadium and Phase 3 of Shrewsbury Business Park off Thieves Lane.  Planning permission for parts of the SUE: Garden Centre redevelopment/local centre (12/01946/FUL) and Sutton Grange (land north of Oteley Road) (13/00893/FUL). Flood Risk Assessment completed.  Environment Agency standing objection has been removed. Site to be developed sequentially with development directed towards the low risk Flood Zone 1. Residual risk from culvert blockage has been identified and a site specific FRA should investigate this further. Site suitable for infiltration or attenuation. </t>
  </si>
  <si>
    <t>ELR006</t>
  </si>
  <si>
    <t xml:space="preserve">Land west of Battlefield Road </t>
  </si>
  <si>
    <t>Battlefield Brook flows along the southern boundary of the site.</t>
  </si>
  <si>
    <t xml:space="preserve">Site located predominantly in FZ1. Approximately one third of the site is affected by FZs 2, 3a and 3b along the southern boundary.
</t>
  </si>
  <si>
    <t>The uFMfSW shows the southern part of the site to be at risk from surface water flooding. The risk area is slightly large in extent than the modelled fluvial Flood Zone 2.</t>
  </si>
  <si>
    <t>X - Less Vulnerable development is permitted in FZ2 and 3a. 4.54% of the site is located in fZ3b where development is not permitted.</t>
  </si>
  <si>
    <t>ELR031</t>
  </si>
  <si>
    <t>Land adjacent to Shawbury Road</t>
  </si>
  <si>
    <t>An unnamed 'Ordinary' watercourse flows along the southern boundary of the site.</t>
  </si>
  <si>
    <t>EA Flood Map for Planning available for River Roden.
No flood map for planning is available for the unnamed 'Ordinary' watercourse. Additional modelling has therefore been undertaken as part of this SFRA update.</t>
  </si>
  <si>
    <t>The EA Flood Map for Planning indicates that FZ2 for the River Roden reaches the northern boundary of the site, but does not extend into the site itself.
The additional modelling has shown that a substantial part of the site (23%) to the south of Hough Lane is affected by the 1 in 100 year climate change event.</t>
  </si>
  <si>
    <t>The uFM fSW shows a significant part of the site to be at risk from surface water flooding to the south of Hough Lane for the 1 in 30, 1 in 100 and 1 in 1000 year events.</t>
  </si>
  <si>
    <t>The unnamed 'Ordinary' watercourse is culverted beneath the B5063 at the southern boundary of the site. The additional modelling and uFMfSW both show a significant area of flooding behind this road. Residual risk to the site from culvert blockage or collapse should be investigated as part of a site specific FRA.</t>
  </si>
  <si>
    <t>Less vulnerable</t>
  </si>
  <si>
    <t>X - Less Vulnerable development is permitted in FZ1</t>
  </si>
  <si>
    <t>PRE002-011-012</t>
  </si>
  <si>
    <t>Land west of Shrewsbury Street</t>
  </si>
  <si>
    <t>Unnamed Tributary of Soulton Brook</t>
  </si>
  <si>
    <t>The EA Flood Map for Planning shows the western part of the site to lie within Flood Zones 2 and 3. The remainder of the site is located within Flood Zone 1.</t>
  </si>
  <si>
    <t>The uFMfSW shows a minor risk of surface water flooding within the northern third of the site during a 1 in 1000 year event.</t>
  </si>
  <si>
    <t>√ - More Vulnerable development is permitted in FZ2 but not in FZ3a unless the Exception Test is passed.</t>
  </si>
  <si>
    <t xml:space="preserve">The site’s central location within Prees Village provides the opportunity of linking the eastern and western development boundaries of the village.  The scheme would deliver a significant proportion of the total residential aspiration for Prees and would accommodate a proportion of new-build affordable housing to replace the Shropshire Housing stock lost through gaining access to the site.  The site could also accommodate room for a replacement doctor’s surgery if required. Site located predominantly in Flood Zone 1. The western part of the site is shown to lie within Flood Zones 2, 3a and 3b. The uFMfSW shows the northern part of the site to be at risk from surface water flooding during a 1 in 1000year event. It is recommended that the site is developed sequentially, with development directed to the available Flood Zone 1. The calculation has indicated that the proposed development can be allocated within the available Flood Zone 1. allotments being proposed for this area which is considered to be a water compatible development and provides a benefit to the wider community. Site suitable for infiltration or attenuation. </t>
  </si>
  <si>
    <t>WHIT033/10</t>
  </si>
  <si>
    <t>Land north of Mill Park</t>
  </si>
  <si>
    <t>Stags Brook is located along the western boundary of the site</t>
  </si>
  <si>
    <t>The EA Flood Map for Planning shows the western boundary of the site to be marginally affected by Flood Zones 2 and 3a.</t>
  </si>
  <si>
    <t>The uFMfSW shows a minor risk of surface water flooding within the western extent of the site during a 1 in 1000 year event. The identified risk areas coincide with the fluvial Flood Zone 2.</t>
  </si>
  <si>
    <t>Morville Quarry Site Extension</t>
  </si>
  <si>
    <t>An unnamed tributary of Tiddle Brook is situated within the north eastern part of the site</t>
  </si>
  <si>
    <t>No</t>
  </si>
  <si>
    <t>No flood map exists for the unnamed watercourse. Since sand and gravel working is classified as Water compatible development in the NPPF guidance, further assessment is not considered proportionate at this stage.</t>
  </si>
  <si>
    <t>Water Compatible</t>
  </si>
  <si>
    <t>Site Reference</t>
  </si>
  <si>
    <t>Site Name</t>
  </si>
  <si>
    <t>Fluvial Flood Risk</t>
  </si>
  <si>
    <t>Surface Water Flood Risk</t>
  </si>
  <si>
    <t>Recorded incidents of flooding from other sources</t>
  </si>
  <si>
    <t>Residual Risk</t>
  </si>
  <si>
    <t xml:space="preserve">Site Suitability Assessment </t>
  </si>
  <si>
    <t>Watercourse(s)</t>
  </si>
  <si>
    <t>Historic fluvial flooding (based on historic flood map)</t>
  </si>
  <si>
    <t>Comments</t>
  </si>
  <si>
    <t>% of site in uFMfSW 1 in 30 Year</t>
  </si>
  <si>
    <t>% of site in uFMfSW 1 in 100 Year</t>
  </si>
  <si>
    <t>% of site in uFMfSW 1 in 1000 Year</t>
  </si>
  <si>
    <t>% of site in uFMfSW 1 in 100 Year CC</t>
  </si>
  <si>
    <t>Site Area (ha)</t>
  </si>
  <si>
    <t>Combined Flood Risk Area (ha)</t>
  </si>
  <si>
    <t>Combined Flood Risk Area (% of Site)</t>
  </si>
  <si>
    <t>Available FZ1 (ha)</t>
  </si>
  <si>
    <t>No. Properties that can be accomodated in FZ1</t>
  </si>
  <si>
    <t>Proposed Land Use</t>
  </si>
  <si>
    <t>Development Guidelines</t>
  </si>
  <si>
    <t>Can development be accomodated within the available FZ1? (Y/N)</t>
  </si>
  <si>
    <t>Vulnerability Classification &amp; Recommendations</t>
  </si>
  <si>
    <t>Proposed Property No.</t>
  </si>
  <si>
    <t>Proposed Land area developed (ha)</t>
  </si>
  <si>
    <t>Albrighton</t>
  </si>
  <si>
    <t>ALB002</t>
  </si>
  <si>
    <t>Land east of Shaw Lane</t>
  </si>
  <si>
    <t xml:space="preserve">There are no watercourses within the site. An unnamed 'Ordinary' watercourse is situated approximately 170m to the west of the site. </t>
  </si>
  <si>
    <t>X</t>
  </si>
  <si>
    <t xml:space="preserve">The uFMfSW show a small part of the site to be at risk from surface water flooding in the northern part of the site. This coincides with a pond. There are also some areas of surface water flooding along High Street to the south of the site which may impact upon access to the site.
</t>
  </si>
  <si>
    <t>No reported incidents within the site itself. However, there are a number of recorded incidents of flooding from artificial drainage sources along High Street, located to the south of the site. These largely coincide with the areas shown to be at risk from the uFMfSW.</t>
  </si>
  <si>
    <t>The assessment has not identified a residual risk to the site.</t>
  </si>
  <si>
    <t>Residential</t>
  </si>
  <si>
    <t xml:space="preserve"> -</t>
  </si>
  <si>
    <t>YES</t>
  </si>
  <si>
    <t>ALB003</t>
  </si>
  <si>
    <t>Land at White Acres</t>
  </si>
  <si>
    <t>There are no watercourses within the site.  An unnamed 'Ordinary' watercourse is located 90m to the east of the site.</t>
  </si>
  <si>
    <t>The site is not affected by the uFMfSW</t>
  </si>
  <si>
    <t>There are no reported incidents of flooding from other sources within or adjacent to the site.</t>
  </si>
  <si>
    <t>Site located fully in Flood Zone 1. Proposed development can be accomodated within the available Flood Zone 1. All uses appropriate. Follow requirements for development within Flood Zone 1.</t>
  </si>
  <si>
    <t>Bishops Castle Area</t>
  </si>
  <si>
    <t>BISH013</t>
  </si>
  <si>
    <t>Schoolhouse land east</t>
  </si>
  <si>
    <t>There are no watercourses within or adjacent to this site</t>
  </si>
  <si>
    <t>BUCK001</t>
  </si>
  <si>
    <t>Timber Yard/Station Yard</t>
  </si>
  <si>
    <t>There are no watercourses within the site. The River Clun is situated 100m to the north of the site.</t>
  </si>
  <si>
    <t>Site located fully in Flood Zone 1. The Environment Agency's Flood Map for Planning does not show a risk of flooding to the site from the River Clun.</t>
  </si>
  <si>
    <t>The uFMfSW shows an isolated pocket of the eastern part of the site to be at risk from surface water flooding.</t>
  </si>
  <si>
    <t>There are no recorded incidents of flooding from other sources within the site itself. There is one recorded incident of flooding from artificial drainage sources and an unknown source on the B4367 along the western boundary of the site.</t>
  </si>
  <si>
    <t>Mixed use - residential and employment</t>
  </si>
  <si>
    <t>CHIR001</t>
  </si>
  <si>
    <t>Land to the rear of Horseshoe Road</t>
  </si>
  <si>
    <t>There are no watercourses within the site.  An unnamed 'Ordinary' watercourse is located 130m to the south west of the site.</t>
  </si>
  <si>
    <t>The uFMfSW shows isolated pockets of surface water flood risk within the western part of the site.</t>
  </si>
  <si>
    <t>There are no recorded incidents of flooding from other sources within the site itself. There is one recorded incident of flooding from an unknown source on the A490 along the south western boundary of the site.</t>
  </si>
  <si>
    <t>CLUN002</t>
  </si>
  <si>
    <t>Land at Turnpike Meadow</t>
  </si>
  <si>
    <t>There are no watercourses within the site. The River Clun is located 130m to the south of the site.</t>
  </si>
  <si>
    <t>The uFMfSW shows isolated pockets of surface water flood risk within the northern and eastern parts of the site.</t>
  </si>
  <si>
    <t>There are no recorded incidents of flooding from other sources within the site itself. There are two recorded incidents of flooding from artificial drainage sources and one from surface water on High Street to the south of the site.</t>
  </si>
  <si>
    <t>NO - See comments</t>
  </si>
  <si>
    <t>The uFMfSW shows a minor risk of surface water flooding to the site during a 1 in 100, 1 in 1000 and 1 in 100 year climate change event. The risk areas are within the northern part of the site. A risk of surface water flooding is also shown along Spring Gardens, to the east of the site and along the footpath beneath the railway line to the west of the site.</t>
  </si>
  <si>
    <t>The uFMfSW shows a minor risk of surface water flooding during the 1 in 100, 1in 1000 and 1 in 100 year Climate Change Events within the northern extent of the site. This is an isolated occurrence.</t>
  </si>
  <si>
    <t>The uFMfSW shows a minor risk of surface water flooding at the northern corner of the site during a 1 in 100, 1 in 1000 and 1 in 1000 year climate change events. This is an isolated occurrence.</t>
  </si>
  <si>
    <t>The uFMfSW shows a minor risk of surface water flooding at the northern corner of the site during the 1  in 1000 and 1 in 1000 year climate change events. This is an isolated occurrence.</t>
  </si>
  <si>
    <t>Site located fully in Flood Zone 1. Proposed development can be accommodated within the available Flood Zone 1. All uses appropriate within Flood Zone 1. Follow requirements for development in Flood Zone 1.</t>
  </si>
  <si>
    <t>Site located fully in Flood Zone 1. A risk of surface water flooding has been identified along the road to the west of the site. This will need to be taken into consideration during the planning stage when assessing access to and from the site. Proposed development can be accommodated within the available Flood Zone 1. All uses appropriate within Flood Zone 1. Follow requirements for development in Flood Zone 1.</t>
  </si>
  <si>
    <t>The uFMfSW shows a marginal risk of surface water flooding during the 1 in 1000 year event. This is an isolated occurrence within the central part of the site.</t>
  </si>
  <si>
    <t>The south western corner of the site is shown to be marginally affected by the 1 in 1000 year uFMfSW.</t>
  </si>
  <si>
    <t>There are no recorded incidents of flooding from other sources within the site. There are however a number of recorded incidents of flooding from artificial drainage sources along the B5476 to the west of the site. These are due to blocked drains.</t>
  </si>
  <si>
    <t>The site is marginally affected by the 1 in 30, 1 in 100 and 1 in 1000 year uFMfSW. The identified risk areas are isolated occurrences within the northern part of the site.</t>
  </si>
  <si>
    <t>Minsterley / Pontesbury</t>
  </si>
  <si>
    <t>The additional modelling has shown that there is a small risk of fluvial flood risk to the site from the unnamed watercourse during a 1 in 100 year climate change event. The risk areas are confined to the area immediately adjacent to the watercourse.</t>
  </si>
  <si>
    <t>The uFMfSW shows areas of surface water flood risk within the southern part of the site during the 1 in 30, 1 in 100 and 1 in 1000 year events. The risk areas generally coincide with the identified fluvial flood risk areas, although there are some surface water flood risk areas which lie outside of the fluvial flood risk areas, affecting only a small part of the site.</t>
  </si>
  <si>
    <t xml:space="preserve">Site ELR011a and ELR011b are strategically important sites  as they are linked to the delivery of the housing sites BRID001/206. A review of the available flood risk data indicated that no flood zone data was available for the unnamed 'Ordinary' watercourse located along the boundary between the two sites. Additional modelling has therefore been undertaken as part of this assessment. The 1 in 100 year modelled climate change flood outline has shown a small risk of fluvial flooding from the unnamed watercourse. In general the risk areas are small and only affect the area immediately adjacent to the watercourse. The uFMfSW also shows a risk of surface water flooding. Again, the identified risk areas are small and are largely confined to the areas adjacent to the unnamed watercourse. The assessment has however shown that the proposed development can be accommodated within the available Flood Zone 1 and the modelling has confirmed that the risk of fluvial flooding is low. This site can therefore be taken forward for development, provided that the identified risk areas are kept as open space and development is directed towards the low risk Flood Zone 1.
</t>
  </si>
  <si>
    <t>The uFMfSW shows areas of surface water flood risk within the southern part of the site during the 1 in 30, 1 in 100 and 1 in 1000 year events. The risk areas generally coincide with the identified fluvial flood risk areas, affecting only a small part of the site.</t>
  </si>
  <si>
    <t>Geology has very low permeability and infiltration SUDS are likely to be less suitable, although site investigations should be carried out to confirm this</t>
  </si>
  <si>
    <t>A residual risk from culvert blockage has been identified from the unnamed watercourse which is culverted beneath the railway at the eastern boundary of CRAV009.</t>
  </si>
  <si>
    <t xml:space="preserve">The Environment Agency's Flood Map for Planning does not show a risk of fluvial flooding to the site from Wesley Brook. A recent FRA completed by Mewies Engineering Consultants Ltd (December 2013) concluded that there is no risk of flooding to the site from the ditch. Significant parts of the site shown to be affected by the uFMfSW within the central and eastern part of the site. The calculation has shown that the proposed development cannot be accommodated within the available Flood Zone 1, however this is only marginal.  The uFMfSW shows a significant flow route for surface water through the culvert beneath the railway which may present a residual risk. It is recommended that appropriate surface water management strategies are developed to ensure surface water flood risk is not increased within the site. It is also recommended that routine maintenance schedules are implemented to ensure the culvert is kept clear from blockage. The identified flood risk areas should be kept as open space and development directed towards the available Flood Zone 1. All uses appropriate in Flood Zone 1. Follow requirements for development in Flood Zone 1.
</t>
  </si>
  <si>
    <t xml:space="preserve">The Environment Agency's Flood Map for Planning does not show a risk of fluvial flooding to the site from Wesley Brook. A recent FRA completed by Mewies Engineering Consultants Ltd (December 2013) concluded that there is no risk of flooding to the site from the ditch. Site located predominantly in FZ1 however the eastern extent of the site is shown to be at risk from surface water flooding. The calculation has shown that the proposed development cannot be accommodated within the available FZ1. There is a culverted watercourse to the south of the site which may present a residual risk from culvert blockage.  It is recommended that appropriate surface water management strategies are developed to ensure surface water flood risk is not increased within the site. It is also recommended that routine maintenance schedules are implemented to ensure the culvert is kept clear from blockage. </t>
  </si>
  <si>
    <t>The uFMfSW shows a risk of surface water flooding within the western part of the site during a 1 in 30, 1 in 100, 1 in 1000 and 1 in 100 climate change event. The uFMfSW shows an important flow route through the site.</t>
  </si>
  <si>
    <t xml:space="preserve">Site located predominantly in FZ1 however the western extent of the site is shown to be at risk from surface water flooding. The calculation has shown that the proposed development cannot be accommodated within the available FZ1. There is a culverted watercourse to the south of the site which may present a residual risk from culvert blockage. The uFMfSW suggest this. It is recommended that routine maintenance schedules are implemented to ensure the culvert is kept clear from blockage. </t>
  </si>
  <si>
    <t>The EA's Flood Map for Planning does not show a risk of fluvial flooding to the site from the River Severn to the east. There is no flood zone data available for the unnamed 'Ordinary' watercourse to the south of the site. The assessment has shown that the proposed development can be easily accommodated within the available Flood Zone 1 and the unnamed watercourse is considered a low risk to the site.</t>
  </si>
  <si>
    <t>Site located fully in Flood Zone 1. There is no flood map for planning available for the drain along the north western corner of the site. A review of the uFMfSW shows there may be a risk of flooding from the drain where water may accumulate in the area immediately adjacent to the drain.</t>
  </si>
  <si>
    <t>The uFMfSW shows a risk of surface water flooding within the area immediately adjacent to the drain along the western boundary of the site. This is for the 1 in 1000 year and 1 in 100 year Climate Change events.</t>
  </si>
  <si>
    <t>There are no recorded incidents of flooding from other sources within the site. There is one recorded incident of flooding from artificial drainage sources at the south western corner of the site. This is due to blocked drains.</t>
  </si>
  <si>
    <t>Site provides opportunity for some key worker development tied to the new EQL abattoir on Newington Food Park to the north and comprises a redevelopment and conversion opportunity of existing farmstead. Redevelopment of the site enables the demolition of unsympathetic modern outbuildings on the site to reveal the historic character of the Farmstead, enhancing its appearance and conserving the architectural interest. Estate drainage system to be culverted to protect discharge into the River Onny.  Investigation of local geology to assess the risk of groundwater flooding. A very small part of the site (less than 1%) is located within Flood Zone 3a. The assessment has shown that the proposed development can be easily accommodated within the available Flood Zone 1. The site should be developed sequentially with development directed towards the low risk Flood Zone 1. The Exception Test will only be required if the identified areas of Flood Zone 3a is proposed for development, however, given the extent of the available Flood Zone 1, it should be possible to direct the development away from these areas.</t>
  </si>
  <si>
    <t>4ha (8ha in conjunction with ELR055)</t>
  </si>
  <si>
    <t xml:space="preserve">Site located predominantly in Flood Zone 1, with the eastern part of the site marginally affected by Flood Zones 2 and 3 from the River Onny. Additional modelling undertaken for the unnamed 'Ordinary' watercourse has not identified a risk of fluvial flooding to the site from the watercourse. Small parts of the site are shown to be affected by the uFMfSW. These coincide with the fluvial flood risk areas. Site dedicated solely for the development of a Class B2 abattoir and processing plant for Euro Quality Lambs (EQL).  A key proposal for the growth and regeneration of Craven Arms is the relocation of the Euro Quality Lambs (EQL) abattoir from its existing and physically constrained site on the high street at Corvedale Road to this new site.  The new abattoir will form the core of the proposed Newington Food Park which is the key proposal for the development and regeneration of Craven Arms and its economy.  In addition, the relocation of EQL is expected to provide a stimulus for the regeneration of Corvedale Road by providing redevelopment opportunities to improve the eastern gateway into the town from Corvedale to the east and to improve the high street offer and visitor facilities in the town centre. The assessment has shown that the proposed development can be accommodated within the available Flood Zone 1. Site to be developed sequentially, focusing development to the west outside of the area at flood risk. 
</t>
  </si>
  <si>
    <t>250 dwellings and leisure tourism uses</t>
  </si>
  <si>
    <t>There is a minor risk of surface water flooding within the southern part of the site. This is an isolated occurrence.</t>
  </si>
  <si>
    <t>Site marginally affected by Flood Zones 2 and 3. The uFMfSW shows a small risk of surface water flooding within the southern part of the site. The assessment has indicated that the proposed development can be accommodated within the available Flood Zone 1. It is recommended that the identified risk areas are kept as open space and development is directed towards the low risk Flood Zone 1. Follow requirements for development in Flood Zone 1.</t>
  </si>
  <si>
    <t>Site located predominantly in Flood Zone 1, with small parts of the north eastern extent of the site affected by Flood Zones 2 and 3a. The proposed development comprises part of a coordinated residential scheme, linked to sites MD010 and MD028.  Centrally located site between the existing built up area of the town and the bypass, thereby providing a natural extension to the town which is in close proximity to existing services and facilities. There is also the potential to deliver the long term community aspiration for relocating the Greenfields Sports facility. The calculation has indicated that the proposed development can be accommodated within the available Flood Zone 1. Site to be developed sequentially with amenity open space to be located in Flood Zone 3 which is classified as a 'water compatible' use within NPPF.  Development to include flood mitigation measures. It is recommended that a site specific FRA is undertaken to determine residual risk from blockage or collapse of the culvert beneath the A53. Site suitable for infiltration or attenuation.</t>
  </si>
  <si>
    <t xml:space="preserve">Site located predominantly in Flood Zone 1, with small parts of the eastern extent of the site shown to be affected by Flood Zones 2, 3a and 3b. The site is also shown to be at risk from surface water flooding. The identified risk areas coincide with the fluvial flood risk areas. The site provides an extension to the recent Coley Anchor Development. The assessment has shown that whilst the developable area is constrained by flood risk, the proposed development can be accommodated within the available Flood Zone 1. The site should be developed sequentially, with development directed towards the low risk Flood Zone 1. Should development be proposed in Flood Zone 3a, the Exception Test will need to be applied. Residential development is not permitted within Flood Zone 3b. An outline application has already been submitted for the site (14/00581/OUT) for the erection of 12 dwellings to include alterations to vehicular access with provision of car parking spaces and formation of new pedestrian access to School Road.  This is currently pending Consideration. </t>
  </si>
  <si>
    <t>The uFMfSW shows the central and eastern parts of the site to be a risk from surface water flooding during a 1 in 30, 1 in 100, 1 in 100 climate change and 1 in 1000 year event indicating a significant flow path through the site.</t>
  </si>
  <si>
    <t>Site located predominantly within Flood Zone 1, with the northern part of the site shown to be at risk from fluvial flooding during a 1 in 100 year event. The uFMfSW also shows the western and northern parts of the site to be at risk from fluvial flooding. The assessment has indicated that the proposed development can be accommodated within the available Flood Zone 1. Whilst preliminary modelling has been undertaken by PBA (2013) which has shown the majority of the site is developable, a site specific FRA will be required at the planning stage to consider the residual risk from the culvert under the disused railway and to inform safe development in terms of finished floor levels and safe access and egress to the site during a 1 in 100 year climate change event. The site should be developed sequentially, directed development towards the eastern part of the site in the available Flood Zone 1. Residential and retail development are both permitted within Flood Zone 2, therefore the Exception Test is not required.</t>
  </si>
  <si>
    <t>Site located predominantly in FZ1 with only a small part of the eastern extent of the site shown to be located within FZ2. A small and well contained greenfield site served by an existing road access (Hillside Drive). The eastern part of the site has significant value as a buffer to the River Severn County Wildlife Site and offers opportunity to enhance the Severn Valley green corridor and links to it.  Land between the developable area and the river is offered as public open space, with walkways down to the river for amenity use. Scope for limited low density housing development on the western part of the site, linked to the provision of accessible green space on the eastern part of the site adjoining the River Severn. Site offers smaller scale land allocation thereby contributing to range and choice of deliverable sites. Residential development is appropriate within zone 2 and therefore the Exception Test is not required. However the calculation has indicated that the proposed housing numbers can be accommodated within the available FZ1. Site suitable for infiltration or attenuation.</t>
  </si>
  <si>
    <t>Parts of the site are shown to be at risk of fluvial flooding from the Rea Brook. The detailed modelling undertaken as part of the Couch Consulting FRA has not identified a risk of fluvial flooding from the unnamed watercourse (referred to as SEOW) located along the southern boundary of SHREW030/R. Detailed modelling undertaken for the unnamed watercourse (referred to as SWOW in the FRA) along the western boundary of SHREW030/R has not identified a significant fluvial flood risk within the site.</t>
  </si>
  <si>
    <t xml:space="preserve">Site located predominantly in Flood Zone 1 with the EA Flood Map for Planning showing parts of the site at risk of fluvial flooding from the Rad Brook with Flood Zones 2 and 3 extending into both SHREW030/R and SHREW210. The detailed modelling undertaken as part of the Couch consulting FRA has not identified a risk of fluvial flooding from the unnamed watercourse (referred to as SEOW) located along the southern boundary of SHREW030/R. Detailed modelling undertaken for the unnamed watercourse (referred to as SWOW in the FRA) along the western boundary of SHREW030/R has not identified a significant fluvial flood risk within the site. Areas susceptible to surface water flooding have also been identified within the areas along the western boundary of SHREW030/R.
The site forms part of a wider coordinated residential scheme comprising SHREW210/09, 030/R, 094 and 019. The wider scheme provides opportunity for a phased development providing a countryside park along the Rad Brook, a 7ha site for community facilities, a road link between Mytton Oak and Hanwood Roads. Planning permission has already been granted for Land West of Hanwood Road (13/03285/FUL), Land South of Mytton Oak Road (13/03534/OUT). Site subjected to a detailed masterplan.  Site to be developed sequentially with development located in low risk area.  High flood risk area (zone 3) to be incorporated within the country park which is considered to be water compatible development. SHREW030-Site suitable for infiltration or attenuation. SHREW210-Site highly permeable geology and not within an SPZ. No further assessment deemed necessary as FRA already completed and approved.
</t>
  </si>
  <si>
    <t>The northern part of Shrewsbury Sustainable Urban Extension South is shown to be at risk of fluvial flooding from the Rea Brook with Flood Zones 2, 3a and 3b affecting the area to the north of Sutton Grange.  Two unnammed tributaries of the Rea Brook flow through the northern part of the site. These are not considered to present a significant risk of fluvial flooding to the site as the uFMfSW shows only a narrow risk area adjacent to these watercourses and given the size of site and available flood zone 1, further assessment was not deemed proportionate at this stage.
A minor risk of fluvial flooding is shown from the Money Brook in the south western extent of the SUE South site boundary. Flood Zones 2, 3a and 3b affect this part of the site.</t>
  </si>
  <si>
    <t>There are a number of recorded incidents of flooding from artificial drainage sources and unknown sources within the central part of the site along Oteley Road.</t>
  </si>
  <si>
    <t>Infiltration or attenuation depending on site characteristics, and not in any SPZ
Geology has very low permeability and infiltration SUDS are likely to be less suitable, although site investigations should be carried out to confirm this</t>
  </si>
  <si>
    <t>Site is not shown to be at risk from fluvial flooding.</t>
  </si>
  <si>
    <t>The Environment Agency's Flood Map for Planning does not show a risk of flooding to the site from the River Rea.</t>
  </si>
  <si>
    <t>The Environment Agency's Flood Map for Planning does not show a risk of fluvial flooding to the site from the Weir Brook.</t>
  </si>
  <si>
    <t>The Environment Agency's Flood Map for Planning for the Rad Brook does not show a risk of fluvial flooding to the site.</t>
  </si>
  <si>
    <t>The Environment Agency's Flood Map for Planning and the historic flood map do not show a risk of fluvial flooding to the site from the Rea Brook.</t>
  </si>
  <si>
    <t>The Environment Agency's Flood Map for Planning and the historic flood map do not show a risk of fluvial flooding to the site from the River Severn.</t>
  </si>
  <si>
    <t>A minor risk of surface water flooding has been identified within the site with the uFMfSW affecting isolated areas within the site. There is a drain along the northern boundary of the site. A development easement should be applied. The exact distance from the top of the banks of the drain should be negotiated with the Lead Local Flood Authority and relevant authorities.  All uses appropriate. Follow requirements for development in Flood Zone 1.</t>
  </si>
  <si>
    <t>Site is not shown to be at risk from fluvial flooding</t>
  </si>
  <si>
    <t>Site located fully in Flood Zone 1. The assessment has indicated that the proposed development cannot be accommodated within the available Flood Zone 1. This is very marginal and the result of the identified site boundary rather than due to flood risk issues. All uses appropriate within Flood Zone 1. Follow requirements for development in Flood Zone 1.</t>
  </si>
  <si>
    <t>Site located fully in Flood Zone 1. An area of surface water flood risk has been identified along London Road to the south of the site. Access to the site sis still achievable from the area adjacent to Knightsbridge Close. A site specific FRA should be undertaken to confirm safe access and egress to the site is achievable during the 1 in 100 year climate change event. The assessment has shown that the proposed development can be accommodated within the available Flood Zone 1. All uses appropriate. Follow requirements for development within Flood Zone 1.</t>
  </si>
  <si>
    <t>Site located fully in Flood Zone 1. A drain is located along the northern and eastern boundaries of the site. For the unnamed drains, a development easement should be applied. The exact distance from the top of the banks of the drain should be negotiated with the Lead Local Flood Authority.  The assessment has indicated that the proposed development can be accommodated within the available Flood Zone 1. All uses appropriate within Flood Zone 1. Follow requirements for development in Flood Zone 1.</t>
  </si>
  <si>
    <t>The additional modelling has shown that there is a marginal risk of fluvial flooding from the unnamed watercourse along the eastern boundary of the site. This is confined to the area immediately adjacent to the watercourse.</t>
  </si>
  <si>
    <t>The site is marginally affected by the 1 in 30, 1 in 100 and  1 in 1000 year uFMfSW.</t>
  </si>
  <si>
    <t>OSW029</t>
  </si>
  <si>
    <t>Former Oswestry Leisure Centre</t>
  </si>
  <si>
    <t>An unnamed 'Ordinary' watercourse flows along the eastern boundary of the site.</t>
  </si>
  <si>
    <t>The additional modelling has not identified a risk of fluvial flooding within the site.</t>
  </si>
  <si>
    <t xml:space="preserve">The uFMfSW shows the north eastern corner and the southern part of the site to be at risk from surface water flooding during the 1 in 1000 year event. </t>
  </si>
  <si>
    <t>G3</t>
  </si>
  <si>
    <t>MAJOR</t>
  </si>
  <si>
    <t>Highly permeable geology and unlikely to be concerns over groundwater pollution</t>
  </si>
  <si>
    <t>OSW034, 35 and 45</t>
  </si>
  <si>
    <t>Land south of the cemetery</t>
  </si>
  <si>
    <t>An unnamed watercourse flows along the south eastern boundary of sites OSW034 and OSW035</t>
  </si>
  <si>
    <t>OSW034 = 0.00
OSW035 = 4.00
OSW045 = 0.00</t>
  </si>
  <si>
    <t xml:space="preserve">The additional modelling has not identified a risk of fluvial flooding within site OSW035. A risk of fluvial flooding has been identified within the western part of OSW035 during the 1 in 100 year climate change event. </t>
  </si>
  <si>
    <t>OSW034 = 0.00
OSW035 = 0.00
OSW045 = 0.00</t>
  </si>
  <si>
    <t>OSW034 = 0.00
OSW035 = 0.85
OSW045 = 0.00</t>
  </si>
  <si>
    <t>OSW034 = 1.07
OSW035 = 15.65
OSW045 = 0.50</t>
  </si>
  <si>
    <t>The uFMfSW shows isolated pockets of surface water flooding within OSW034 and OSE045 for the 1 in 1000 year event. For site OSW035, a significant surface water flow path is shown within the uFMfSW, affecting central parts of the site during a 1 in 1000 year event.</t>
  </si>
  <si>
    <t>WRN010</t>
  </si>
  <si>
    <t>Land South of Brookfield's and Aspen Grange, Weston Rhyn</t>
  </si>
  <si>
    <t>There are no watercourses within this site. An unnamed 'Ordinary' watercourse is located along the southern boundary of the site.</t>
  </si>
  <si>
    <t xml:space="preserve">There is no Flood Map for Planning for this site. Further modelling has therefore been undertaken as part of the Level 1 SFRA update. </t>
  </si>
  <si>
    <t xml:space="preserve">This additional modelling  has shown that the southern and central parts of the site are significantly at risk from fluvial flooding during the 1 in 100 year climate change event. The risk areas largely coincide with the 1 in 30 year and 1 in 100 year uFMfSW.
</t>
  </si>
  <si>
    <t>A significant proportion of the site is shown to be affected by the 1 in 30 year (19%),  1 in 100 year (32%) and 1 in 1000 year (55%) uFMfSW. The uFMfSW shows a clear flow path through the central part of the site. This is also shown in the 1 in 100 year climate change updated modelling undertaken as part of this Level 1 SFRA update.</t>
  </si>
  <si>
    <t>SHIF004a</t>
  </si>
  <si>
    <t>Land south of Aston Road</t>
  </si>
  <si>
    <t>Welsey Brook is located 650m to the west of the site. A ditch is located to the south east of the site and drains under the railway before linking with the Silvermere. Silvermere flows in a south westerly direction.</t>
  </si>
  <si>
    <t>The EA's Flood Map for Planning is available for the Wesley Brook</t>
  </si>
  <si>
    <t>Site located fully in Flood Zone 1. The Environment Agency's Flood Map for Planning does not show a risk of fluvial flooding to the site from Wesley Brook. A recent FRA completed by Mewies Engineering Consultants Ltd (December 2013) concluded that there is no risk of flooding to the site from the ditch.</t>
  </si>
  <si>
    <t xml:space="preserve">The uFMfSW shows a risk of flooding within the northern and central parts of the site for the 1 in 30, 1 in 100 and 1 in 1000 year events. Surface water appears to pond within the northern part of the site and follow a significant flow route through the central parts of the site, before following a flow route via a path under the railway. </t>
  </si>
  <si>
    <t>The uFMfSW shows a significant flow route for surface water through the railway culvert to the south of the site. There may therefore be a residual risk to the site from blockage or collapse of this culvert.</t>
  </si>
  <si>
    <t>G2</t>
  </si>
  <si>
    <t>Highly permeable geology and suitable for infiltration SUDS, but some consideration will need to be given to groundwater protection</t>
  </si>
  <si>
    <t>SHIF004b</t>
  </si>
  <si>
    <t>Land between Lawton Road and Stanton Road</t>
  </si>
  <si>
    <t>The uFMfSW shows a small part of the site to be at risk from surface water flooding along the eastern boundary of the site, however the assessment has shown that the proposed development can be accommodated outside of the identified risk areas. Provided development is directed towards the available Flood Zone 1, all uses are appropriate. Follow requirements for development within Flood Zone 1.</t>
  </si>
  <si>
    <t xml:space="preserve">A minor risk of surface water flooding has been identified within the site. The assessment has indicated that the proposed development cannot be accommodated outside of the identified risk area, however this is marginal and there may be opportunities to adjust the site boundary or the proposed allocation within the site. A watercourse is shown to be culverted beneath the site. The exact location of this culvert should be confirmed at the planning stage and development should be avoided above or within the immediate vicinity of the culvert.
</t>
  </si>
  <si>
    <t xml:space="preserve">A minor risk of surface water flooding has been identified within the site. In general the surface water risk areas are small, isolated occurrences, however, a more significant area of surface water flood risk is identified within the north eastern part of the site. It is recommended that the identified risk areas are kept as open space and development is directed towards the low risk Flood Zone 1. The assessment has indicated that the proposed development cannot be accommodated within the available Flood Zone 1, however this is marginal (4 dwellings). Opportunities to adjust the site boundary or the proposed number of dwellings should be investigated. </t>
  </si>
  <si>
    <t xml:space="preserve">A minor risk of surface water flooding has been identified within the site. The assessment has indicated that the proposed development cannot be accommodated outside of the identified risk area, however this is marginal and there may be opportunities to adjust the site boundary or the proposed allocation within the site. </t>
  </si>
  <si>
    <t>A minor risk of surface water flooding has been identified within the site, however these are isolated occurrances and the assessment has shown that the proposed development can be accommodated outside of the identified risk areas. Provided development is directed towards the available Flood Zone 1, all uses are appropriate. Follow requirements for development within Flood Zone 1.</t>
  </si>
  <si>
    <t>A risk of surface water flooding has been identified within the eastern part of the site, however  the assessment has shown that the proposed development can be accommodated outside of the identified risk area. Provided development is directed towards the available Flood Zone 1, all uses are appropriate. Follow requirements for development within Flood Zone 1.</t>
  </si>
  <si>
    <t>A minor risk of surface water flooding has been identified within the site, however the assessment has shown that the proposed development can be accommodated outside of the identified risk area. For any development proposed adjacent to the canal, the relevant body should be consulted and it is recommended that a minimum 8m wide undeveloped buffer strip is incorporated as part of any development to enable future access to the canal for maintenance purposes. Provided development is directed towards the available Flood Zone 1, all uses are appropriate. Follow requirements for development within Flood Zone 1.</t>
  </si>
  <si>
    <t>A risk of surface water flooding has been identified within the eastern part of the site, however  the assessment has shown that the proposed development can be accommodated outside of the identified risk area.  For the unnamed drains, a development easement should be applied. The exact distance from the top of the banks of the drain should be negotiated with the Lead Local Flood Authority. Provided development is directed towards the available Flood Zone 1, all uses are appropriate. Follow requirements for development within Flood Zone 1.</t>
  </si>
  <si>
    <t>A minor risk of surface water flooding has been identified within the site, however the assessment has shown that the proposed development can be accommodated outside of the identified risk area. The drainage ditch to the west of the site is culverted beneath the railway. Residual risk to the site from culvert blockage should be considered as part of a site specific FRA. Provided development is directed towards the available Flood Zone 1, all uses are appropriate. Follow requirements for development within Flood Zone 1.</t>
  </si>
  <si>
    <t>A minor risk of surface water flooding has been identified within the site, however these are isolated occurrances and the assessment has shown that the proposed development can be accommodated outside of the identified risk areas. Modelled flood zones for the Battlefield Brook do not show a risk of fluvial flooding to the site. Provided development is directed towards the available Flood Zone 1, all uses are appropriate. Follow requirements for development within Flood Zone 1.</t>
  </si>
  <si>
    <t>The uFMfSW shows a minor risk of surface water flooding from the 1 in30, 1in 100, 1 in 1000 and 1 in 100 year Climate Change events. The identified risk areas are along the southern boundary of the site with an additional risk area towards the western boundary of the site.</t>
  </si>
  <si>
    <t>A small part of the site shown to be at risk from surface water flooding. The assessment has indicated that the proposed development cannot be accommodated within the available Flood Zone 1. However, based on the identified site boundary of 1.45ha, a maximum of 58 properties could be accomodated within the site using a density of 40 properties per hectare. Therefore the site boundary is considered to be the constraint to development of the site and opportunities to adjust the boundary or the proposed allocation should be investigated. An FRA for the site was completed in October 2009 (Planning Application Ref. 10/03237/OUT) which confirms the site is in Flood Zone 1. All uses appropriate within Flood Zone 1. Follow requirements for development in Flood Zone 1.</t>
  </si>
  <si>
    <t>A small part of the eastern extent of the site shown to be at risk from surface water flooding. The assessment has shown that the proposed development cannot be accommodated outside of the identified risk areas, however this is only marginal. It is recommended that the exact location of the Battlefield Brook culvert is confirmed at the planning stage to ensure development is not proposed above or within the vicinity of the culvert. Should the culvert be located within or adjacent to the site, it is recommended that a development easement is applied to the culvert. The exact distance should be negotiated with the Lead Local Flood Authority. Provided development is directed towards the available Flood Zone 1, all uses are appropriate. Follow requirements for development within Flood Zone 1.</t>
  </si>
  <si>
    <t>A small part of the site is shown to be at risk from surface water flooding however these are isolated occurances. The assessment has shown that the proposed development cannot be accommodated within the available Flood Zone 1, however the allocation forms part of the wider Shrewsbury West SUE. It may be possible to migrate some of thr development to the area to the north of the proposed link road, however, the preference is for the employment development to be allocated within the identified site as this forms an extension to the existing Oxon Business Park.</t>
  </si>
  <si>
    <t>The eastern extent of the site is shown to be at risk from surface water flooding. It is recommended that the identified surface water risk area is kept free from development as this appears to represent a significant flow path through the site. This should be achievable given that the assessment has shown the proposed development can be accommodated within the available Flood Zone 1. Provided development is directed towards the available Flood Zone 1, all uses are appropriate. Follow requirements for development within Flood Zone 1.</t>
  </si>
  <si>
    <t>Areas of surface water flood risk have been identified along the eastern boundary of the site. This shows a significant flow path within the site. Given that the assessment has shown the proposed development can be accomodated within the available Flood Zone 1, it is recommended that the identified surface water risk areas are kept as open space. A risk of surface water flooding has also been identified along Lowe Hill Road. It is likely that access to the site will be required from this road. A site specific FRA must therefore be undertaken to confirm that safe access and egress to the site can be achieved during a 1 in 100 year climate change event.  Development should be directed towards the available Flood Zone 1. Provided development is directed towards the available Flood Zone 1, all uses are appropriate. Follow requirements for development within Flood Zone 1.</t>
  </si>
  <si>
    <t>A small part of the site shown to be at risk from surface water flooding along the northern boundary. This is an isolated occurance and therefore it should be possible to mitigate against this risk. The assessment has shown that the proposed development can be accommodated within the available Flood Zone 1. Provided development is directed towards the available Flood Zone 1, all uses are appropriate. Follow requirements for development within Flood Zone 1.</t>
  </si>
  <si>
    <t>The uFMfSW shows isolated pockets of surface water flood risk within the site. An area of surface water flood risk has been identified around the drain to the north of Mossfields Farm where water may accumulate. It is recommended that a development easement should be applied to the drain. The exact distance from the top of the banks of the drain should be negotiated with the Lead Local Flood Authority.  The assessment has indicated that the proposed development can be accommodated within the available Flood Zone 1. Provided development is directed towards the available Flood Zone 1, all uses are appropriate. Follow requirements for development within Flood Zone 1.</t>
  </si>
  <si>
    <t>A small part of the site shown to be at risk from surface water flooding. These are isolated occurrences and therefore it should therefore be possible to mitigate against this risk. Proposed development can be accommodated within the available Flood Zone 1. Provided development is directed towards the available Flood Zone 1, all uses are appropriate. Follow requirements for development within Flood Zone 1.</t>
  </si>
  <si>
    <t>A small part of the site shown to be at risk from surface water flooding. This is an isolated occurrences and therefore it should therefore be possible to mitigate against this risk. Proposed development can be accommodated within the available Flood Zone 1. Provided development is directed towards the available Flood Zone 1, all uses are appropriate. Follow requirements for development within Flood Zone 1.</t>
  </si>
  <si>
    <t>A small part of the site shown to be at risk from surface water flooding. Identified areas of surface water flood risk are isolated occurrences and it should therefore be possible to mitigate against these. The uFMfSW has shown some risk of surface water flooding along the B5398 to the south of the site. It must be ensured that safe access and egress to the site can be achieved for the 1 in 100 year climate change scenario. Access should however still be possible from the south eastern side of the site. A site specific FRA should confirm this and demonstrate that safe access and egress can be achieved during a 1 in 100 year climate change event. The assessment has shown that the proposed development can be accommodated within the available Flood Zone 1. Provided development is directed towards the available Flood Zone 1, all uses are appropriate. Follow requirements for development within Flood Zone 1.</t>
  </si>
  <si>
    <t>A small part of the site shown to be at risk from surface water flooding. Review of the available data has indicated there may be a culverted watercourse at the south western corner of the site. The uFMfSW shows an area of surface water risk along the B5476 where water may back up behind the culvert. Whilst the uFMfSW shows no significant impact on the site itself, there may be implications for access to the site. This should be confirmed as part of a site specific FRA and it must be ensured that safe access and egrees from the site can be achieved during a 1 in 100 year climate change event. The assessment has shown the proposed development can be accommodated within the available Flood Zone 1. Provided development is directed towards the available Flood Zone 1, all uses are appropriate. Follow requirements for development within Flood Zone 1.</t>
  </si>
  <si>
    <t>There is no flood zone information available for the ditch. This is unlikely to present a significant flood risk to the site.</t>
  </si>
  <si>
    <t>A risk of surface water flooding has been identified within central and northern parts of the site. An unnamed 'Ordinary' watercourse is located along the northern boundary of site. No flood zone maps are available for this watercourse however the uFMfSW shows a narrow flow path within the area immediately adjacent to the watercourse. This area only marginally affects the site. Given the size of site, the proposed housing numbers can be easily accommodated within the available FZ1. It is however recommended that fluvial flood risk from the unnamed watercourse is confirmed as part of a site specific FRA and any identified flood risk areas are kept as open space. Provided development is directed towards the available Flood Zone 1, all uses are appropriate. Follow requirements for development within Flood Zone 1.</t>
  </si>
  <si>
    <t>The uFMfSW shows a minor risk of surface water flooding.</t>
  </si>
  <si>
    <t>The proposed development can be accommodated, however there is an 'Ordinary' watercourse along the northern boundary of the site for which there is no Flood Map for Planning available. The uFMfSW shows no risk of flooding from surface water within the area adjacent to the watercourse, suggesting there is unlikely to be a significant risk of flooding from the drainage ditch. There are however culverted sections along the unnamed watercourse to the south and it is recommended that a site specific FRA is undertaken at the planning stage to confirm residual risk to the site. Development of this site is also subject to satisfactory and appropriate vehicular access which must safeguard protected trees. The design and layout of development must have regard to the setting of the Conservation Area.</t>
  </si>
  <si>
    <t>YES - See Comments</t>
  </si>
  <si>
    <t>CRAV009 is significantly affected by both fluvial and surface water flooding, and is not considered suitable for development. This has also been highlighted in an FRA undertaken by JNM Engineering in May 2014 which concluded that the area to the south of Craven Arms Business Park within Site CRAV009 falls within Flood  Zone 3 and should therefore not be developed as it acts as attenuation for the surrounding ditch network. In addition, residual risk from culvert blockage under the railway has also been identified.  CRAV009 may be set aside for a balancing pond, with the 35 dwellings for this site transferred to CRAV003. 
Fluvial and surface water flood risk areas have been identified within CRAV003, however these are largely confined to the area immediately adjacent to the watercourses, and the majority of site CRAV003 is shown to be located within Flood Zone 1. It is recommended that the identified flood risk areas within CRAV003 are kept as open space, and development is directed towards the low risk Flood Zone 1. Tthe assessment has indicated that the proposed development cannot be accommodated within the available Flood Zone 1, with the additional properties relocated from CRAV009. However there is flexability in the proposed dwelling numbers and the site promoter has acknowledged that CRAV009 is not suitable for development. Residential development is classified as 'More Vulnerable'. Housing development is therfore not permitted within FZ3b and the Exception Test will be required should any development be proposed within Flood Zone 3a. It is recommended that detailed modelling is undertaking to confirm the extent of fluvial flooding within the site and the residual risk from the downstream culvert at CRAV009. It must also be ensured that the site can be made safe without increasing flood risk elsewhere. In particular, it must be ensured that safe access to the development can be achieved during the 1 in 100 year climate change event.</t>
  </si>
  <si>
    <t xml:space="preserve">The additional modelling has not shown a risk of fluvial flooding to the site and the assessment has shown that the proposed development can be accommodated within the available Flood Zone 1. A residual risk has been identified from the blockage or collapse of the downstream culvert. A risk of groundwater flooding has also been highlighted by Shropshire Council. It is recommended that a site specific FRA be undertaken at the planning stage to determine the risk from groundwater flooding and residual risk from the downstream culvert. The site is linked to ELR053 as part of site required for roundabout / access. It must be ensured that safe access and egress to any development is achievable for the 1 in 100 year climate change event. </t>
  </si>
  <si>
    <t>NO - see comments</t>
  </si>
  <si>
    <t>The additional modelling has not shown a fluvial risk to the site from the 'ordinary watercourse' however this is culverted in places and it is recommended that a site specific FRA is undertaken to confirm the location of the culvert within the site. Development above and adjacent to the culvert should be avoided. A risk of surface water flooding has been identified along the road to the south of the site.  It must be ensured that safe access and egress to any development is achievable for the 1 in 100 year climate change event. Follow requirements for development in Flood Zone 1. The assessment has indicated that the proposed development cannot be accommodated within the available Flood Zone 1, however this is only marginal and unlikely to impact upon the developability of the site provided minor adjustments to the site boundary can be undertaken.</t>
  </si>
  <si>
    <t>Minerals can only be worked where they are found and therefore the site options are constrained, given the limited choice of options. Offers opportunity to extend existing mineral operation. Sand and gravel working is water compatible development.</t>
  </si>
  <si>
    <t>Gonsal Quarry Site Extension</t>
  </si>
  <si>
    <t>Cound Brook is located along the western boundary of the site</t>
  </si>
  <si>
    <t>sand and gravel working is classified as Water compatible development in the NPPF guidance and are therefore permitted in any Flood Zone.</t>
  </si>
  <si>
    <t>Minerals can only be worked where they are found and therefore the site options are constrained given the limited choice of options. Offers opportunity to extend existing mineral operation which will also yield significant community benefits in terms of provision of a new road access, thereby diverting quarry traffic currently travelling through Condover village. Sand and gravel working is water compatible development.</t>
  </si>
  <si>
    <t>Site located fully in Flood Zone 1. Proposed development can be accommodated within the available Flood Zone 1. All uses appropriate. Follow requirements for development within Flood Zone 1.</t>
  </si>
  <si>
    <t xml:space="preserve">The uFMfSW shows southern and central parts of the site to be at risk from surface water flooding. The identified risk areas are generally small, however some important flow routes can be seen, particularly within the southern part of the site and along Wnelock Road to the south of the site. This may impact on access to the site.    </t>
  </si>
  <si>
    <t>The uFMfSW shows surface water risk areas within the northern, central and eastern parts of the site, with flow paths clearly identifiable. Further surface water risk areas are shown along Worcester Road to the south of the site.</t>
  </si>
  <si>
    <t>Site located fully in Flood Zone 1. The assessment has indicated that the proposed development cannot be fully accommodated, however this is only marginal and considered to be a constraint of the site boundary and not flood risk. All uses appropriate. Follow requirements for development in Flood Zone 1.</t>
  </si>
  <si>
    <t>There are no recorded incidents of flooding from other sources within the site. There are two recorded incidents of flooding from artificial drainage sources to the north east of the site. These are due to blocked drains.</t>
  </si>
  <si>
    <t>There are no recorded incidents of flooding from other sources within the site. There is one recorded incident of flooding from an unknown source and one from artificial drainage along the road to the south of the site.</t>
  </si>
  <si>
    <t xml:space="preserve">The uFMfSW shows a risk of surface water flooding in the southern part of the site for the 1 in 30, 1 in 100 and 1 in 1000 year events. This is an isolated occurrence and likely to be ponding in a low spot. </t>
  </si>
  <si>
    <t>The uFMfSW shows isolated pockets of surface water flood risk within the  site.</t>
  </si>
  <si>
    <t>There are no recorded incidents of flooding from other sources within the site. There is one recorded incident of flooding from artificial drainage sources along the A495 Whittington Road. This is due to blocked drains.</t>
  </si>
  <si>
    <t>The uFMfSW shows the site to be at risk from surface water flooding during the 1 in 30, 1 in 100 and 1 in 1000 year events. These are isolated occurrences of surface water flooding.</t>
  </si>
  <si>
    <t>Site located fully in Flood Zone 1. The assessment has shown that the proposed development can be accommodated within the available Flood Zone 1. All uses appropriate. Follow requirements for development within Flood Zone 1.</t>
  </si>
  <si>
    <t>The uFMfSW shows a risk of surface water flooding from the 1 in 1000 year event. These are isolated occurrences. A further risk of surface water flooding has been identified during a 1 in 1000 year and 1 in 100 year climate change event along the roads to the south and east of the site.</t>
  </si>
  <si>
    <t>Site located fully in Flood Zone 1. The Environment Agency's Flood Map for Planning is available for the unnamed watercourse to the south of the site. This does not show a risk of fluvial flooding to the site.</t>
  </si>
  <si>
    <t>There are no watercourses within the site. Bagley Brook is located 350m to the east of the site. River Severn is located 200m to the south west of the site. There is a small pond at the north eastern boundary of the site.</t>
  </si>
  <si>
    <t>The uFMfSW shows a minor risk of surface water flooding during the 1 in 100 and 1 in 1000 year events. These are isolated occurrences and are mainly in the southern part of the site.</t>
  </si>
  <si>
    <t>Can development be accommodated within the available FZ1? (Y/N)</t>
  </si>
  <si>
    <t>No. Properties that can be accommodated in FZ1</t>
  </si>
  <si>
    <t>The additional modelling showing no significant impact from fluvial flooding within the site. The assessment has indicated that the proposed development can be accommodated within the available Flood Zone 1. The development will incorporate a buffer zone to the eastern boundary, appropriate landscaping and any other mitigation measures required to safeguard the adjoining SSSI. As part of the development, improved pedestrian access will be provided to the existing recreational area to the South of the site and other facilities. Phasing of housing delivery may be necessary to allow for waste water infrastructure improvements and development of the site in 2 phases is sought. The final site extent and layout, within the area identified on the Policies Map, will be identified by any subsequent planning application. This being the area required to provide 32 dwellings and meet ecological, flood risk, landscaping, access and other necessary requirements. The planning application for development of the site should be informed by and supported by an appropriate Flood Risk Assessment.</t>
  </si>
  <si>
    <t>NO -see comments</t>
  </si>
  <si>
    <t>The additional modelling has shown a risk of fluvial flooding from the unnamed watercourse along the eastern boundary of site OSW035 with a significant flow path identified through the site. The assessment has indicated that the proposed development can be accommodated within the available Flood Zone 1. It is recommended that the identified flood risk areas within OSW035 are kept as open space, and development is directed towards the low risk Flood Zone 1. This should be achievable given the size of the site. Development is subject to satisfactory access from Victoria Fields and the provision of land for an extension to the Cemetery (to be agreed with Oswestry Town Council), due regard to the setting of the Cemetery, and maintenance of a good network of public footpaths with associated green space/links to the countryside.</t>
  </si>
  <si>
    <t xml:space="preserve">The updated modelling undertaken as part of this assessment shows that a significant part of the site is at risk from fluvial flooding. The assessment has however indicated that the proposed development can be accommodated in the available Flood Zone 1. The site may be taken for development provided that the  site is developed sequentially, with identified flood risk areas kept as open space, and development directed towards the low risk Flood Zone 1. Provided that development within the identified flood risk areas is avoided, the Exception Test will not be required. Opportunities to improve runoff rates from the site and reduce flood risk should be sought through appropriate drainage design. Development subject to appropriate drainage design; archaeological assessment and biodiversity surveys. </t>
  </si>
  <si>
    <t>Site is not shown to be at risk from fluvial flooding. This has been hydraulic modelling results detailed in the site specific FRA undertaken by Couch Consulting Engineers (July 2013).</t>
  </si>
  <si>
    <t>The site forms part of a comprehensive development including sites SHREW210/09, 030/R, 094 and 019). The development will provide a countryside park along the Rad Brook, a 7ha site for community facilities and a road link between the Mytton Oak and Hanwood Roads. 
Detailed modelling undertaken for a FRA completed by Couch Consulting Engineers (July 2013) has confirmed there is no fluvial flood risk to the sites SHREW019/094. Some minor areas of surface water flooding have been identified within the northern part of the site.
The proposed housing numbers are for 550 properties across sites SHREW210/09, 030/R, 094 and 019. A review of these sites together has indicated that there is sufficient room within the available Flood Zone 1 to accommodate the proposed housing numbers. For Sites SGREW019/094, approximately 240 properties could be accommodated within the available Flood Zone 1. All uses appropriate. Follow requirements for development within Flood Zone 1.</t>
  </si>
  <si>
    <t xml:space="preserve">There are known areas within the site where flooding has been experienced in the past. These are within the eastern part of the site and along Longden Road and parts of Mercian Close. The uFMfSW also indicates a risk of surface water flooding within these areas. The uFMfSW also shows some ponding upstream of the culvert beneath Longden Road. It is understood that debris is currently removed from this culvert and as such, there is a residual risk to the site from culvert blockage. Given that the assessment has shown the proposed development can be easily accommodated within the available Flood Zone 1, taking into account the identified surface water flood risk areas, no further assessment has been undertaken of the unnamed watercourse along the western boundary of the site as this is not considered to present a constraint to the developability of the site. It is however recommended that further detailed modelling of this watercourse is undertaken as part of a site specific FRA, to confirm this. The FRA should demonstrate that safe access and egress from the site can be achieved during a 1 in 100 year climate change event, particularly in light of the anecdotal evidence of previous flooding within the eastern part of the site and along Longden Road and Mercian Way. The FRA should also demonstrate the residual risk to the site from culvert blockage. The site should be developed sequentially, with development directed towards the low risk Flood Zone 1. </t>
  </si>
  <si>
    <t>The additional modelling has not shown a risk of fluvial flood risk to the site from the 'ordinary watercoirse', however, there are isolated pockets of surface water flood risk within other parts of the site. The assessment has shown that the proposed development cannot be accommodated outside of the identified risk areas, however this is only marginal and it should be possible to adjust the site boundary to accomodate the additional area. Provided development is directed towards the available Flood Zone 1, all uses are appropriate. Follow requirements for development within Flood Zone 1.</t>
  </si>
  <si>
    <t>The additional modelling has shown that there is a marginal risk of fluvial flooding during a 1 in 100 year climate change event however the assessment has shown that the proposed development can be accommodated within the available Flood Zone 1. Development should be directed towards the available Flood Zone 1. Provided development is directed towards the available Flood Zone 1, all uses are appropriate. Follow requirements for development within Flood Zone 1.</t>
  </si>
  <si>
    <t xml:space="preserve">A drain is located along the western boundary of the site. The uFMfSW show only a marginal risk to the site within the vicinity of the drain. Given the size of the site and that the development can easily be accommodated within the available Flood Zone 1, further assessment is not deemed necessary. It is recommended that the identified surface water risk areas are kept as open space and development is directed towards the available Flood Zone 1. A development easement should be applied to the drain. The exact distance from the top of the banks of the drain should be negotiated with the Lead Local Flood Authority and Drainage Board.  </t>
  </si>
  <si>
    <t>Site located predominantly in Flood Zone 1. The western part of the site is shown to lie within Flood Zones 2 and 3. The uFMfSW shows small parts of the site to be at risk from surface water flooding. These areas coincide with the fluvial flood risk areas. It is recommended that the site is developed sequentially, with development directed to the available Flood Zone 1. The calculation has indicated that the proposed development can be allocated within the available Flood Zone 1. The development has now been granted planning consent for 13 dwellings. Development will be subject to the requirements of planning approval 12/04721/FUL.  Site suitable for infiltration or attenuation.</t>
  </si>
  <si>
    <t xml:space="preserve">The proposed development is for relocation of existing playing fields and provisions of enhanced facilities for sporting and recreational use. to be used by the adjacent school and wider community. The assessment has indicated that the proposed housing numbers cannot be accommodated within the available Flood Zone 1, however this is only marginal (5 dwellings) and may be addressed by adjusting the site boundary or the proposed number of dwellings.Further, the NPPF states that residential development is permitted within Flood Zone 2. Infiltration or attenuation may be appropriate depending on site characteristics. If using infiltration, consideration should be given to groundwater protection.
</t>
  </si>
  <si>
    <t xml:space="preserve">Site forms part of larger employment site which was rejected at Preferred Options following lack of local support. However, part of site was proposed as an alternative development option by the Town Council, following Revised Preferred Options.  The site assessment for this smaller site concludes that development is not a realistic option given the limited developable area outside the identified flood risk areas. However, following agreement by Cabinet and Full Council the site was included within the Final Plan to reflect the strong local support for this alternative employment option. Less vulnerable development is permitted within Flood Zones 2 and 3a. However, 31.77% of the site is within Flood Zone 3b where development is not permitted.  Development subject to design and layout satisfactorily addressing drainage and flood risk issues. </t>
  </si>
  <si>
    <t xml:space="preserve">An unnamed Ordinary Watercourse forming a tributary of Tetchill Brook flows through the central part of the site. The EA Flood Map for Planning shows large parts of the central area of the site to be affected by Flood Zones 2 and 3, with approximately 28% of the site located within Flood Zone 2. Isolated pockets of surface water flood risk have also been identified. These generally coincide with the Flood Map for Planning. The site is a mixed use site offering a link road to Oswestry Road, as well as a variety of commercial/leisure uses (a hotel, leisure centre/spa, 188 berth marina, touring caravan site, log cabin site, garden centre, pub/restaurant, bowling green, tennis courts and play barn) and 250 houses. The calculation has shown that the development can easily be accommodated within the available Flood Zone 1. Subject to a detailed site specific FRA, development of this site meets the housing growth target as well as offering commercial and leisure uses that would contribute significantly to tourism and leisure facilities of the town. A Flood Risk Assessment has already been completed for the site and discussions held with the Environment Agency to address flood risk issues. A flood mitigation strategy is in place and includes provision of a new open channel watercourse to provide storage, raising of development, reprofiling of the site to create flow routes, restricting runoff to the 100 year plus climate change. Development of the site is considered appropriate subject to implementation of the flood risk mitigation strategy as agreed by Shropshire Council and the Environment Agency. Recreational uses appropriate within Flood Zone 3a, however the Exception Test must be passed for residential uses.  </t>
  </si>
  <si>
    <t>Approximately 38% of the site is shown to lie within Flood Zone 2. The assessment has indicated that not all of the development can be located within the available Flood Zone 1. The site adjacent to existing major employment use and is considered to be the most sustainable location, particularly for employment development given proximity to Sundorne Retail Park, Battlefield Enterprise Park/Lancaster Road Business Park. Development is to be focused on southern part of site adjoining ABP premises, subject to a new access off Battlefield Road and flood risk mitigation in relation to the Battlefield Brook. The northern part of the site (SHREW095) is allocated for 100 dwellings. Site subject to detailed design and masterplanning and to be developed sequentially focusing development on lower risk areas away from Flood Zone 3b.</t>
  </si>
  <si>
    <t>Geology has very low permeability and infiltraion SUDS are likely to be less suitable, although site investigations should be carried out to confirm this</t>
  </si>
  <si>
    <t xml:space="preserve">Poor </t>
  </si>
  <si>
    <t>CO005 - M4
CO023 - Poor</t>
  </si>
  <si>
    <t>CO005 - Minor
CO023 - None</t>
  </si>
  <si>
    <t xml:space="preserve">This site is proposed for employment development. The site is in an accessible location which provides employment opportunities within the town whilst avoiding exacerbating the cross town congestion and traffic related issues, particularly to the east of the town around the railway line crossing. The additional modelling shows a significant area of flood risk to the south of Hough Lane, affecting approximately 29% of the site. With climate change taken into consideration, the development cannot be accommodated within the available Flood Zone 1. Safe access and egress to the site is only likely to be achieved from the south western corner of the site adjacent to the railway line. Employment development is classified as 'Less Vulnerable' within the NPPF guidance and is permitted within Flood Zone 2 and 3a. However, given the extent of flooding shown by the additional modelling, it is recommended that the identified flood risk areas are kept as open space, and development is directed to the low risk parts of the site in Flood Zone 1, to the north of Hough Lane. Opportunities to adjust the site boundary to incorporate the available Flood Zone 1 to the north of Hough Land not currently considered should be investigated.   </t>
  </si>
  <si>
    <t>A significant part of the site is shown the be affected by the 1 in 1000 year uFMfSW and the climate change scenario. However, the assessment has indicated that the proposed development can be accommodated within the available Flood Zone 1. It is recommended that the identified surface water risk areas are kept as open space and development is directed towards the available Flood Zone 1. Provided development is allocated within Flood Zone 1, all uses are appropriate. Follow requirements for development in Flood Zone 1.</t>
  </si>
  <si>
    <t>The uFMfSW shows a risk of surface water flooding  along Leigh Road during the 1 in 1000 year and 1 in 100 year climate change events. A site specific FRA must ensure that safe access and egress to the site can be achieved during the 1 in 100 year climate change event. The assessment has shown that the proposed development can be accommodated within the available Flood Zone 1.  Provided development is directed towards the available Flood Zone 1, all uses are appropriate. Follow requirements for development within Flood Zone 1.</t>
  </si>
  <si>
    <t>The uFMfSW shows a risk of surface water flooding  through the central parts of the site with a significant flow path identified during the 1 in 1000 year and 1 in 100 year climate change events. It is recommended that the identified surface water risk areas are kept as open space. This should be achievable given the assessment has shown that the proposed development can be accommodated within the available Flood Zone 1.  Provided development is directed towards the available Flood Zone 1, all uses are appropriate. Follow requirements for development within Flood Zone 1.</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</si>
</sst>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0"/>
      <name val="Arial"/>
      <family val="2"/>
    </font>
    <font>
      <sz val="11"/>
      <color indexed="8"/>
      <name val="Calibri"/>
      <family val="2"/>
    </font>
    <font>
      <b/>
      <sz val="10"/>
      <color indexed="8"/>
      <name val="Arial"/>
      <family val="2"/>
    </font>
    <font>
      <b/>
      <sz val="10"/>
      <name val="Arial"/>
      <family val="2"/>
    </font>
    <font>
      <b/>
      <i/>
      <sz val="10"/>
      <name val="Arial"/>
      <family val="2"/>
    </font>
    <font>
      <sz val="10"/>
      <color indexed="8"/>
      <name val="Arial"/>
      <family val="2"/>
    </font>
    <font>
      <b/>
      <i/>
      <sz val="10"/>
      <color indexed="8"/>
      <name val="Arial"/>
      <family val="2"/>
    </font>
    <font>
      <sz val="11"/>
      <name val="Calibri"/>
      <family val="2"/>
    </font>
    <font>
      <b/>
      <sz val="11"/>
      <name val="Arial"/>
      <family val="2"/>
    </font>
    <font>
      <u val="single"/>
      <sz val="7.5"/>
      <color indexed="12"/>
      <name val="Arial"/>
      <family val="2"/>
    </font>
    <font>
      <u val="single"/>
      <sz val="7.5"/>
      <color indexed="3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1"/>
        <bgColor indexed="64"/>
      </patternFill>
    </fill>
    <fill>
      <patternFill patternType="solid">
        <fgColor indexed="13"/>
        <bgColor indexed="64"/>
      </patternFill>
    </fill>
    <fill>
      <patternFill patternType="solid">
        <fgColor indexed="4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bottom style="thin"/>
    </border>
    <border>
      <left/>
      <right/>
      <top/>
      <bottom style="thin"/>
    </border>
    <border>
      <left style="thin"/>
      <right/>
      <top style="thin"/>
      <bottom/>
    </border>
    <border>
      <left style="thin"/>
      <right/>
      <top/>
      <bottom/>
    </border>
    <border>
      <left style="medium"/>
      <right style="thin"/>
      <top style="medium"/>
      <bottom style="thin"/>
    </border>
    <border>
      <left style="thin"/>
      <right style="thin"/>
      <top style="medium"/>
      <bottom style="thin"/>
    </border>
    <border>
      <left/>
      <right style="thin"/>
      <top style="thin"/>
      <bottom/>
    </border>
    <border>
      <left/>
      <right style="thin"/>
      <top/>
      <bottom/>
    </border>
    <border>
      <left style="thin"/>
      <right/>
      <top style="thin"/>
      <bottom style="thin"/>
    </border>
    <border>
      <left/>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10"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9"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0" borderId="0">
      <alignment/>
      <protection/>
    </xf>
    <xf numFmtId="0" fontId="1" fillId="0" borderId="0">
      <alignment/>
      <protection/>
    </xf>
    <xf numFmtId="0" fontId="0" fillId="0" borderId="0">
      <alignment/>
      <protection/>
    </xf>
    <xf numFmtId="0" fontId="1"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80">
    <xf numFmtId="0" fontId="0" fillId="0" borderId="0" xfId="0" applyAlignment="1">
      <alignment/>
    </xf>
    <xf numFmtId="0" fontId="0" fillId="0" borderId="0" xfId="0" applyAlignment="1">
      <alignment vertical="center"/>
    </xf>
    <xf numFmtId="0" fontId="2" fillId="33" borderId="10" xfId="60" applyFont="1" applyFill="1" applyBorder="1" applyAlignment="1">
      <alignment vertical="center" wrapText="1"/>
      <protection/>
    </xf>
    <xf numFmtId="0" fontId="5" fillId="0" borderId="10" xfId="60" applyFont="1" applyBorder="1" applyAlignment="1">
      <alignment vertical="center" wrapText="1"/>
      <protection/>
    </xf>
    <xf numFmtId="0" fontId="0" fillId="0" borderId="10" xfId="0" applyFont="1" applyBorder="1" applyAlignment="1">
      <alignment vertical="center" wrapText="1"/>
    </xf>
    <xf numFmtId="0" fontId="5" fillId="0" borderId="10" xfId="58" applyFont="1" applyBorder="1" applyAlignment="1">
      <alignment vertical="center" wrapText="1"/>
      <protection/>
    </xf>
    <xf numFmtId="2" fontId="5" fillId="0" borderId="10" xfId="58" applyNumberFormat="1" applyFont="1" applyBorder="1" applyAlignment="1">
      <alignment horizontal="center" vertical="center" wrapText="1"/>
      <protection/>
    </xf>
    <xf numFmtId="2" fontId="0"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2" fontId="5" fillId="0" borderId="10" xfId="58" applyNumberFormat="1" applyFont="1" applyFill="1" applyBorder="1" applyAlignment="1">
      <alignment horizontal="center" vertical="center" wrapText="1"/>
      <protection/>
    </xf>
    <xf numFmtId="1" fontId="5" fillId="0" borderId="10" xfId="58" applyNumberFormat="1" applyFont="1" applyFill="1" applyBorder="1" applyAlignment="1">
      <alignment horizontal="center" vertical="center" wrapText="1"/>
      <protection/>
    </xf>
    <xf numFmtId="0" fontId="5" fillId="0" borderId="10" xfId="58" applyFont="1" applyFill="1" applyBorder="1" applyAlignment="1">
      <alignment horizontal="center" vertical="center" wrapText="1"/>
      <protection/>
    </xf>
    <xf numFmtId="0" fontId="5" fillId="0" borderId="10" xfId="58" applyFont="1" applyBorder="1" applyAlignment="1">
      <alignment horizontal="center" vertical="center" wrapText="1"/>
      <protection/>
    </xf>
    <xf numFmtId="0" fontId="0" fillId="0" borderId="0" xfId="0" applyAlignment="1">
      <alignment vertical="center" wrapText="1"/>
    </xf>
    <xf numFmtId="0" fontId="5" fillId="0" borderId="10" xfId="58" applyFont="1" applyFill="1" applyBorder="1" applyAlignment="1">
      <alignment vertical="center" wrapText="1"/>
      <protection/>
    </xf>
    <xf numFmtId="0" fontId="5" fillId="0" borderId="10" xfId="60" applyFont="1" applyFill="1" applyBorder="1" applyAlignment="1">
      <alignment vertical="center" wrapText="1"/>
      <protection/>
    </xf>
    <xf numFmtId="0" fontId="0" fillId="0" borderId="0" xfId="0" applyFill="1" applyBorder="1" applyAlignment="1">
      <alignment vertical="center" wrapText="1"/>
    </xf>
    <xf numFmtId="2" fontId="0" fillId="0" borderId="10" xfId="0" applyNumberFormat="1" applyFont="1" applyFill="1"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Fill="1" applyBorder="1" applyAlignment="1">
      <alignment vertical="center" wrapText="1"/>
    </xf>
    <xf numFmtId="0" fontId="0" fillId="0" borderId="10" xfId="0" applyFont="1" applyFill="1" applyBorder="1" applyAlignment="1">
      <alignment horizontal="center" vertical="center" wrapText="1"/>
    </xf>
    <xf numFmtId="1" fontId="0" fillId="0" borderId="10" xfId="0" applyNumberFormat="1" applyFont="1" applyFill="1" applyBorder="1" applyAlignment="1">
      <alignment horizontal="center" vertical="center" wrapText="1"/>
    </xf>
    <xf numFmtId="2" fontId="0" fillId="0" borderId="10" xfId="59" applyNumberFormat="1" applyFont="1" applyFill="1" applyBorder="1" applyAlignment="1">
      <alignment horizontal="center" vertical="center" wrapText="1"/>
      <protection/>
    </xf>
    <xf numFmtId="16" fontId="5" fillId="0" borderId="10" xfId="58" applyNumberFormat="1" applyFont="1" applyFill="1" applyBorder="1" applyAlignment="1">
      <alignment horizontal="center" vertical="center" wrapText="1"/>
      <protection/>
    </xf>
    <xf numFmtId="0" fontId="0" fillId="0" borderId="10" xfId="58" applyFont="1" applyFill="1" applyBorder="1" applyAlignment="1">
      <alignment vertical="center" wrapText="1"/>
      <protection/>
    </xf>
    <xf numFmtId="0" fontId="5" fillId="0" borderId="0" xfId="60" applyFont="1" applyFill="1" applyBorder="1" applyAlignment="1">
      <alignment vertical="center" wrapText="1"/>
      <protection/>
    </xf>
    <xf numFmtId="0" fontId="1" fillId="0" borderId="0" xfId="58" applyFont="1" applyFill="1" applyBorder="1" applyAlignment="1">
      <alignment vertical="center" wrapText="1"/>
      <protection/>
    </xf>
    <xf numFmtId="2" fontId="1" fillId="0" borderId="0" xfId="58" applyNumberFormat="1" applyFill="1" applyBorder="1" applyAlignment="1">
      <alignment horizontal="center" vertical="center" wrapText="1"/>
      <protection/>
    </xf>
    <xf numFmtId="0" fontId="1" fillId="0" borderId="0" xfId="58" applyFill="1" applyBorder="1" applyAlignment="1">
      <alignment vertical="center" wrapText="1"/>
      <protection/>
    </xf>
    <xf numFmtId="2" fontId="0" fillId="0" borderId="0" xfId="0" applyNumberFormat="1" applyFill="1" applyBorder="1" applyAlignment="1">
      <alignment horizontal="center" vertical="center" wrapText="1"/>
    </xf>
    <xf numFmtId="0" fontId="0" fillId="0" borderId="0" xfId="0" applyFont="1" applyFill="1" applyBorder="1" applyAlignment="1">
      <alignment vertical="center" wrapText="1"/>
    </xf>
    <xf numFmtId="0" fontId="7" fillId="0" borderId="0" xfId="0" applyFont="1" applyFill="1" applyBorder="1" applyAlignment="1">
      <alignment horizontal="center" vertical="center" wrapText="1"/>
    </xf>
    <xf numFmtId="1" fontId="1" fillId="0" borderId="0" xfId="58" applyNumberFormat="1" applyFill="1" applyBorder="1" applyAlignment="1">
      <alignment horizontal="center" vertical="center" wrapText="1"/>
      <protection/>
    </xf>
    <xf numFmtId="0" fontId="1" fillId="0" borderId="0" xfId="58" applyFill="1" applyBorder="1" applyAlignment="1">
      <alignment horizontal="center" vertical="center" wrapText="1"/>
      <protection/>
    </xf>
    <xf numFmtId="0" fontId="0" fillId="0" borderId="0" xfId="0" applyFill="1" applyBorder="1" applyAlignment="1">
      <alignment vertical="center"/>
    </xf>
    <xf numFmtId="2" fontId="0" fillId="0" borderId="0" xfId="0" applyNumberFormat="1" applyFill="1" applyBorder="1" applyAlignment="1">
      <alignment horizontal="center" vertical="center"/>
    </xf>
    <xf numFmtId="2" fontId="0" fillId="0" borderId="0" xfId="0" applyNumberFormat="1" applyFill="1" applyBorder="1" applyAlignment="1">
      <alignment horizontal="center"/>
    </xf>
    <xf numFmtId="2" fontId="0" fillId="0" borderId="0"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vertical="center"/>
    </xf>
    <xf numFmtId="0" fontId="1" fillId="0" borderId="0" xfId="60" applyFill="1" applyBorder="1" applyAlignment="1">
      <alignment vertical="center" wrapText="1"/>
      <protection/>
    </xf>
    <xf numFmtId="2" fontId="0" fillId="0" borderId="0" xfId="0" applyNumberFormat="1" applyFill="1" applyBorder="1" applyAlignment="1">
      <alignment/>
    </xf>
    <xf numFmtId="0" fontId="0" fillId="0" borderId="0" xfId="0" applyFill="1" applyBorder="1" applyAlignment="1">
      <alignment/>
    </xf>
    <xf numFmtId="2" fontId="0" fillId="0" borderId="0" xfId="0" applyNumberFormat="1" applyAlignment="1">
      <alignment horizontal="center" vertical="center"/>
    </xf>
    <xf numFmtId="2" fontId="0" fillId="0" borderId="0" xfId="0" applyNumberFormat="1" applyAlignment="1">
      <alignment horizontal="center"/>
    </xf>
    <xf numFmtId="2" fontId="0" fillId="0" borderId="0" xfId="0" applyNumberFormat="1" applyAlignment="1">
      <alignment/>
    </xf>
    <xf numFmtId="2" fontId="0" fillId="0" borderId="0" xfId="0" applyNumberFormat="1" applyAlignment="1">
      <alignment vertical="center"/>
    </xf>
    <xf numFmtId="0" fontId="3"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0" xfId="0" applyFill="1" applyAlignment="1">
      <alignment vertical="center" wrapText="1"/>
    </xf>
    <xf numFmtId="0" fontId="0" fillId="0" borderId="10" xfId="60" applyFont="1" applyFill="1" applyBorder="1" applyAlignment="1">
      <alignment vertical="center" wrapText="1"/>
      <protection/>
    </xf>
    <xf numFmtId="2" fontId="0" fillId="0" borderId="10" xfId="58" applyNumberFormat="1" applyFont="1" applyFill="1" applyBorder="1" applyAlignment="1">
      <alignment horizontal="center" vertical="center" wrapText="1"/>
      <protection/>
    </xf>
    <xf numFmtId="1"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1" fillId="0" borderId="10" xfId="58" applyFill="1" applyBorder="1" applyAlignment="1">
      <alignment vertical="center" wrapText="1"/>
      <protection/>
    </xf>
    <xf numFmtId="2" fontId="1" fillId="0" borderId="0" xfId="58" applyNumberFormat="1" applyFont="1" applyFill="1" applyBorder="1" applyAlignment="1">
      <alignment horizontal="center" vertical="center" wrapText="1"/>
      <protection/>
    </xf>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0" fontId="1" fillId="0" borderId="0" xfId="58" applyFont="1" applyFill="1" applyBorder="1" applyAlignment="1">
      <alignment horizontal="center" vertical="center" wrapText="1"/>
      <protection/>
    </xf>
    <xf numFmtId="0" fontId="1" fillId="0" borderId="0" xfId="58" applyFont="1" applyFill="1" applyBorder="1" applyAlignment="1">
      <alignment horizontal="left" vertical="center" wrapText="1"/>
      <protection/>
    </xf>
    <xf numFmtId="1" fontId="1" fillId="0" borderId="0" xfId="58" applyNumberFormat="1" applyFont="1" applyFill="1" applyBorder="1" applyAlignment="1">
      <alignment horizontal="center" vertical="center" wrapText="1"/>
      <protection/>
    </xf>
    <xf numFmtId="0" fontId="8"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2" fontId="0" fillId="0" borderId="0" xfId="59" applyNumberFormat="1" applyFill="1" applyBorder="1" applyAlignment="1">
      <alignment horizontal="center" vertical="center" wrapText="1"/>
      <protection/>
    </xf>
    <xf numFmtId="0" fontId="5" fillId="0" borderId="0" xfId="58" applyFont="1" applyFill="1" applyBorder="1" applyAlignment="1">
      <alignment vertical="center" wrapText="1"/>
      <protection/>
    </xf>
    <xf numFmtId="16" fontId="1" fillId="0" borderId="0" xfId="58" applyNumberFormat="1" applyFill="1" applyBorder="1" applyAlignment="1">
      <alignment horizontal="center" vertical="center" wrapText="1"/>
      <protection/>
    </xf>
    <xf numFmtId="0" fontId="0" fillId="0" borderId="0" xfId="0" applyFont="1" applyFill="1" applyBorder="1" applyAlignment="1">
      <alignment horizontal="left" vertical="center" wrapText="1"/>
    </xf>
    <xf numFmtId="0" fontId="0" fillId="0" borderId="0" xfId="0" applyFill="1" applyBorder="1" applyAlignment="1">
      <alignment horizontal="center"/>
    </xf>
    <xf numFmtId="0" fontId="0" fillId="0" borderId="0" xfId="0" applyFill="1" applyBorder="1" applyAlignment="1">
      <alignment horizontal="left"/>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Alignment="1">
      <alignment horizontal="center"/>
    </xf>
    <xf numFmtId="0" fontId="0" fillId="0" borderId="0" xfId="0" applyAlignment="1">
      <alignment horizontal="left"/>
    </xf>
    <xf numFmtId="0" fontId="2" fillId="33" borderId="11" xfId="60" applyFont="1" applyFill="1" applyBorder="1" applyAlignment="1">
      <alignment vertical="center" wrapText="1"/>
      <protection/>
    </xf>
    <xf numFmtId="0" fontId="5" fillId="0" borderId="10" xfId="57" applyFont="1" applyBorder="1" applyAlignment="1">
      <alignment vertical="center" wrapText="1"/>
      <protection/>
    </xf>
    <xf numFmtId="0" fontId="5" fillId="0" borderId="10" xfId="0" applyFont="1" applyBorder="1" applyAlignment="1">
      <alignment vertical="center" wrapText="1"/>
    </xf>
    <xf numFmtId="2" fontId="5" fillId="0" borderId="10" xfId="58" applyNumberFormat="1" applyFont="1" applyFill="1" applyBorder="1" applyAlignment="1">
      <alignment horizontal="left" vertical="center" wrapText="1"/>
      <protection/>
    </xf>
    <xf numFmtId="0" fontId="5" fillId="0" borderId="10" xfId="57" applyFont="1" applyFill="1" applyBorder="1" applyAlignment="1">
      <alignment vertical="center" wrapText="1"/>
      <protection/>
    </xf>
    <xf numFmtId="0" fontId="5" fillId="0" borderId="10" xfId="0" applyFont="1" applyBorder="1" applyAlignment="1">
      <alignment vertical="center"/>
    </xf>
    <xf numFmtId="0" fontId="5" fillId="0" borderId="10" xfId="0" applyFont="1" applyFill="1" applyBorder="1" applyAlignment="1">
      <alignment vertical="center" wrapText="1"/>
    </xf>
    <xf numFmtId="2" fontId="0" fillId="0" borderId="10" xfId="0" applyNumberFormat="1" applyBorder="1" applyAlignment="1">
      <alignment horizontal="center" vertical="center" wrapText="1"/>
    </xf>
    <xf numFmtId="1" fontId="0" fillId="0" borderId="10" xfId="0" applyNumberForma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27" fillId="0" borderId="0" xfId="57" applyBorder="1" applyAlignment="1">
      <alignment vertical="center" wrapText="1"/>
      <protection/>
    </xf>
    <xf numFmtId="2" fontId="1" fillId="0" borderId="0" xfId="58" applyNumberFormat="1" applyFill="1" applyBorder="1" applyAlignment="1">
      <alignment horizontal="left" vertical="center" wrapText="1"/>
      <protection/>
    </xf>
    <xf numFmtId="0" fontId="0" fillId="0" borderId="0" xfId="60" applyFont="1" applyFill="1" applyBorder="1" applyAlignment="1">
      <alignment vertical="center" wrapText="1"/>
      <protection/>
    </xf>
    <xf numFmtId="0" fontId="7" fillId="0" borderId="0" xfId="58" applyFont="1" applyFill="1" applyBorder="1" applyAlignment="1">
      <alignment vertical="center" wrapText="1"/>
      <protection/>
    </xf>
    <xf numFmtId="2" fontId="7" fillId="0" borderId="0" xfId="58" applyNumberFormat="1" applyFont="1" applyFill="1" applyBorder="1" applyAlignment="1">
      <alignment horizontal="center" vertical="center" wrapText="1"/>
      <protection/>
    </xf>
    <xf numFmtId="1" fontId="7" fillId="0" borderId="0" xfId="58" applyNumberFormat="1" applyFont="1" applyFill="1" applyBorder="1" applyAlignment="1">
      <alignment horizontal="center" vertical="center" wrapText="1"/>
      <protection/>
    </xf>
    <xf numFmtId="0" fontId="7" fillId="0" borderId="0" xfId="58" applyFont="1" applyFill="1" applyBorder="1" applyAlignment="1">
      <alignment horizontal="center" vertical="center" wrapText="1"/>
      <protection/>
    </xf>
    <xf numFmtId="2" fontId="0" fillId="0" borderId="0" xfId="0" applyNumberFormat="1" applyFill="1" applyBorder="1" applyAlignment="1">
      <alignment vertical="center" wrapText="1"/>
    </xf>
    <xf numFmtId="0" fontId="0" fillId="0" borderId="10" xfId="0" applyFont="1" applyBorder="1" applyAlignment="1">
      <alignment vertical="center" wrapText="1"/>
    </xf>
    <xf numFmtId="0" fontId="0" fillId="0" borderId="10" xfId="58" applyFont="1" applyFill="1" applyBorder="1" applyAlignment="1">
      <alignment vertical="center" wrapText="1"/>
      <protection/>
    </xf>
    <xf numFmtId="0" fontId="0" fillId="0" borderId="10" xfId="0" applyFont="1" applyFill="1" applyBorder="1" applyAlignment="1">
      <alignment vertical="center" wrapText="1"/>
    </xf>
    <xf numFmtId="0" fontId="0" fillId="0" borderId="10" xfId="0"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Fill="1" applyBorder="1" applyAlignment="1" quotePrefix="1">
      <alignment vertical="center" wrapText="1"/>
    </xf>
    <xf numFmtId="0" fontId="5" fillId="34" borderId="10" xfId="58" applyFont="1" applyFill="1" applyBorder="1" applyAlignment="1">
      <alignment horizontal="center" vertical="center" wrapText="1"/>
      <protection/>
    </xf>
    <xf numFmtId="0" fontId="0" fillId="35" borderId="10" xfId="0" applyFont="1" applyFill="1" applyBorder="1" applyAlignment="1">
      <alignment horizontal="center" vertical="center" wrapText="1"/>
    </xf>
    <xf numFmtId="0" fontId="5" fillId="35" borderId="10" xfId="58" applyFont="1" applyFill="1" applyBorder="1" applyAlignment="1">
      <alignment horizontal="center" vertical="center" wrapText="1"/>
      <protection/>
    </xf>
    <xf numFmtId="0" fontId="5" fillId="36" borderId="10" xfId="58" applyFont="1" applyFill="1" applyBorder="1" applyAlignment="1">
      <alignment horizontal="center" vertical="center" wrapText="1"/>
      <protection/>
    </xf>
    <xf numFmtId="0" fontId="0" fillId="34" borderId="10" xfId="58" applyFont="1" applyFill="1" applyBorder="1" applyAlignment="1">
      <alignment horizontal="center" vertical="center" wrapText="1"/>
      <protection/>
    </xf>
    <xf numFmtId="0" fontId="0" fillId="36"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Font="1" applyBorder="1" applyAlignment="1">
      <alignment horizontal="center" vertical="center" wrapText="1"/>
    </xf>
    <xf numFmtId="0" fontId="0" fillId="33" borderId="10" xfId="0" applyFont="1" applyFill="1" applyBorder="1" applyAlignment="1">
      <alignment vertical="center" wrapText="1"/>
    </xf>
    <xf numFmtId="0" fontId="0" fillId="33" borderId="10" xfId="0" applyFont="1" applyFill="1" applyBorder="1" applyAlignment="1">
      <alignment vertical="center"/>
    </xf>
    <xf numFmtId="0" fontId="4" fillId="33" borderId="10" xfId="0" applyFont="1" applyFill="1" applyBorder="1" applyAlignment="1">
      <alignment vertical="center" wrapText="1"/>
    </xf>
    <xf numFmtId="0" fontId="6" fillId="33" borderId="10" xfId="60" applyFont="1" applyFill="1" applyBorder="1" applyAlignment="1">
      <alignment vertical="center"/>
      <protection/>
    </xf>
    <xf numFmtId="2" fontId="2" fillId="33" borderId="10" xfId="60" applyNumberFormat="1" applyFont="1" applyFill="1" applyBorder="1" applyAlignment="1">
      <alignment horizontal="center" vertical="center" wrapText="1"/>
      <protection/>
    </xf>
    <xf numFmtId="2" fontId="0" fillId="33" borderId="10" xfId="0" applyNumberFormat="1" applyFont="1" applyFill="1" applyBorder="1" applyAlignment="1">
      <alignment horizontal="center" vertical="center" wrapText="1"/>
    </xf>
    <xf numFmtId="0" fontId="2" fillId="33" borderId="10" xfId="60" applyFont="1" applyFill="1" applyBorder="1" applyAlignment="1">
      <alignment horizontal="left" vertical="center" wrapText="1"/>
      <protection/>
    </xf>
    <xf numFmtId="0" fontId="0" fillId="33" borderId="10" xfId="0" applyFont="1" applyFill="1" applyBorder="1" applyAlignment="1">
      <alignment horizontal="left" vertical="center" wrapText="1"/>
    </xf>
    <xf numFmtId="2" fontId="0" fillId="33" borderId="10" xfId="0" applyNumberFormat="1" applyFont="1" applyFill="1" applyBorder="1" applyAlignment="1">
      <alignment vertical="center"/>
    </xf>
    <xf numFmtId="0" fontId="3" fillId="33" borderId="10" xfId="0" applyFont="1" applyFill="1" applyBorder="1" applyAlignment="1">
      <alignment horizontal="center" vertical="center"/>
    </xf>
    <xf numFmtId="0" fontId="2" fillId="33" borderId="10" xfId="60" applyFont="1" applyFill="1" applyBorder="1" applyAlignment="1">
      <alignment horizontal="center" vertical="center" wrapText="1"/>
      <protection/>
    </xf>
    <xf numFmtId="0" fontId="0" fillId="33" borderId="10" xfId="0" applyFont="1" applyFill="1" applyBorder="1" applyAlignment="1">
      <alignment horizontal="center" vertical="center" wrapText="1"/>
    </xf>
    <xf numFmtId="2" fontId="2" fillId="33" borderId="11" xfId="60" applyNumberFormat="1" applyFont="1" applyFill="1" applyBorder="1" applyAlignment="1">
      <alignment horizontal="center" vertical="center" wrapText="1"/>
      <protection/>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2" fillId="33" borderId="11" xfId="0" applyFont="1" applyFill="1" applyBorder="1" applyAlignment="1">
      <alignment horizontal="center" vertical="center" wrapText="1"/>
    </xf>
    <xf numFmtId="0" fontId="2" fillId="33" borderId="10" xfId="0" applyFont="1" applyFill="1" applyBorder="1" applyAlignment="1">
      <alignment horizontal="left" vertical="top" wrapText="1"/>
    </xf>
    <xf numFmtId="0" fontId="0" fillId="33" borderId="10" xfId="0" applyFont="1" applyFill="1" applyBorder="1" applyAlignment="1">
      <alignment horizontal="left"/>
    </xf>
    <xf numFmtId="0" fontId="2" fillId="33" borderId="10" xfId="0" applyFont="1" applyFill="1" applyBorder="1" applyAlignment="1">
      <alignment horizontal="center" vertical="center" wrapText="1"/>
    </xf>
    <xf numFmtId="0" fontId="2" fillId="33" borderId="10" xfId="60" applyFont="1" applyFill="1" applyBorder="1" applyAlignment="1">
      <alignment vertical="center" wrapText="1"/>
      <protection/>
    </xf>
    <xf numFmtId="0" fontId="0" fillId="33" borderId="10" xfId="0" applyFont="1" applyFill="1" applyBorder="1" applyAlignment="1">
      <alignment vertical="center"/>
    </xf>
    <xf numFmtId="0" fontId="0" fillId="33" borderId="10" xfId="0" applyFont="1" applyFill="1" applyBorder="1" applyAlignment="1">
      <alignment vertical="center" wrapText="1"/>
    </xf>
    <xf numFmtId="0" fontId="2" fillId="33" borderId="10" xfId="0" applyFont="1" applyFill="1" applyBorder="1" applyAlignment="1">
      <alignment vertical="top" wrapText="1"/>
    </xf>
    <xf numFmtId="0" fontId="0" fillId="33" borderId="10" xfId="0" applyFont="1" applyFill="1" applyBorder="1" applyAlignment="1">
      <alignment/>
    </xf>
    <xf numFmtId="2" fontId="2" fillId="33" borderId="10" xfId="60" applyNumberFormat="1" applyFont="1" applyFill="1" applyBorder="1" applyAlignment="1">
      <alignment horizontal="left" vertical="center" wrapText="1"/>
      <protection/>
    </xf>
    <xf numFmtId="0" fontId="0" fillId="33" borderId="10" xfId="0" applyFont="1" applyFill="1" applyBorder="1" applyAlignment="1">
      <alignment horizontal="left" vertical="center"/>
    </xf>
    <xf numFmtId="2" fontId="0" fillId="33" borderId="10" xfId="0" applyNumberFormat="1" applyFont="1" applyFill="1" applyBorder="1" applyAlignment="1">
      <alignment horizontal="center" vertical="center"/>
    </xf>
    <xf numFmtId="0" fontId="5" fillId="0" borderId="11" xfId="58" applyFont="1" applyFill="1" applyBorder="1" applyAlignment="1">
      <alignment vertical="center" wrapText="1"/>
      <protection/>
    </xf>
    <xf numFmtId="0" fontId="0" fillId="0" borderId="12" xfId="0" applyBorder="1" applyAlignment="1">
      <alignment vertical="center" wrapText="1"/>
    </xf>
    <xf numFmtId="0" fontId="0" fillId="0" borderId="13" xfId="0" applyBorder="1" applyAlignment="1">
      <alignment vertical="center" wrapText="1"/>
    </xf>
    <xf numFmtId="0" fontId="4" fillId="33" borderId="10" xfId="0" applyFont="1" applyFill="1" applyBorder="1" applyAlignment="1">
      <alignment vertical="center" wrapText="1"/>
    </xf>
    <xf numFmtId="0" fontId="6" fillId="33" borderId="10" xfId="60" applyFont="1" applyFill="1" applyBorder="1" applyAlignment="1">
      <alignment vertical="center" wrapText="1"/>
      <protection/>
    </xf>
    <xf numFmtId="0" fontId="2" fillId="33" borderId="10" xfId="0" applyFont="1" applyFill="1" applyBorder="1" applyAlignment="1">
      <alignment horizontal="center" vertical="top" wrapText="1"/>
    </xf>
    <xf numFmtId="0" fontId="0" fillId="33" borderId="10" xfId="0" applyFont="1" applyFill="1" applyBorder="1" applyAlignment="1">
      <alignment horizontal="center"/>
    </xf>
    <xf numFmtId="0" fontId="5" fillId="0" borderId="10" xfId="58" applyFont="1" applyFill="1" applyBorder="1" applyAlignment="1">
      <alignment vertical="center" wrapText="1"/>
      <protection/>
    </xf>
    <xf numFmtId="0" fontId="0" fillId="0" borderId="10" xfId="0" applyFont="1" applyFill="1" applyBorder="1" applyAlignment="1">
      <alignment vertical="center" wrapText="1"/>
    </xf>
    <xf numFmtId="0" fontId="0" fillId="33" borderId="11" xfId="0" applyFont="1" applyFill="1" applyBorder="1" applyAlignment="1">
      <alignment vertical="center"/>
    </xf>
    <xf numFmtId="0" fontId="0" fillId="33" borderId="11" xfId="0" applyFont="1" applyFill="1" applyBorder="1" applyAlignment="1">
      <alignment vertical="center" wrapText="1"/>
    </xf>
    <xf numFmtId="0" fontId="3" fillId="33" borderId="14" xfId="0" applyFont="1" applyFill="1" applyBorder="1" applyAlignment="1">
      <alignment vertical="center" wrapText="1"/>
    </xf>
    <xf numFmtId="0" fontId="3" fillId="33" borderId="15" xfId="0" applyFont="1" applyFill="1" applyBorder="1" applyAlignment="1">
      <alignment vertical="center" wrapText="1"/>
    </xf>
    <xf numFmtId="0" fontId="3" fillId="33" borderId="10" xfId="0" applyFont="1" applyFill="1" applyBorder="1" applyAlignment="1">
      <alignment vertical="center"/>
    </xf>
    <xf numFmtId="2" fontId="2" fillId="33" borderId="11" xfId="60" applyNumberFormat="1" applyFont="1" applyFill="1" applyBorder="1" applyAlignment="1">
      <alignment horizontal="left" vertical="top" wrapText="1"/>
      <protection/>
    </xf>
    <xf numFmtId="0" fontId="0" fillId="33" borderId="12" xfId="0" applyFont="1" applyFill="1" applyBorder="1" applyAlignment="1">
      <alignment horizontal="left" vertical="top"/>
    </xf>
    <xf numFmtId="2" fontId="2" fillId="33" borderId="16" xfId="60" applyNumberFormat="1" applyFont="1" applyFill="1" applyBorder="1" applyAlignment="1">
      <alignment horizontal="center" vertical="center" wrapText="1"/>
      <protection/>
    </xf>
    <xf numFmtId="2" fontId="0" fillId="33" borderId="17" xfId="0" applyNumberFormat="1" applyFont="1" applyFill="1" applyBorder="1" applyAlignment="1">
      <alignment horizontal="center" vertical="center"/>
    </xf>
    <xf numFmtId="2" fontId="0" fillId="33" borderId="17" xfId="0" applyNumberFormat="1" applyFont="1" applyFill="1" applyBorder="1" applyAlignment="1">
      <alignment vertical="center"/>
    </xf>
    <xf numFmtId="0" fontId="2" fillId="33" borderId="11" xfId="60" applyFont="1" applyFill="1" applyBorder="1" applyAlignment="1">
      <alignment horizontal="center" vertical="center" wrapText="1"/>
      <protection/>
    </xf>
    <xf numFmtId="0" fontId="0" fillId="33" borderId="12" xfId="0" applyFont="1" applyFill="1" applyBorder="1" applyAlignment="1">
      <alignment horizontal="center" vertical="center" wrapText="1"/>
    </xf>
    <xf numFmtId="0" fontId="2" fillId="33" borderId="11" xfId="0" applyFont="1" applyFill="1" applyBorder="1" applyAlignment="1">
      <alignment vertical="top" wrapText="1"/>
    </xf>
    <xf numFmtId="0" fontId="0" fillId="33" borderId="12" xfId="0" applyFont="1" applyFill="1" applyBorder="1" applyAlignment="1">
      <alignment/>
    </xf>
    <xf numFmtId="2" fontId="2" fillId="33" borderId="11" xfId="60" applyNumberFormat="1" applyFont="1" applyFill="1" applyBorder="1" applyAlignment="1">
      <alignment horizontal="left" vertical="center" wrapText="1"/>
      <protection/>
    </xf>
    <xf numFmtId="0" fontId="0" fillId="33" borderId="12" xfId="0" applyFont="1" applyFill="1" applyBorder="1" applyAlignment="1">
      <alignment horizontal="left" vertical="center"/>
    </xf>
    <xf numFmtId="0" fontId="2" fillId="33" borderId="16" xfId="0" applyFont="1" applyFill="1" applyBorder="1" applyAlignment="1">
      <alignment horizontal="center" vertical="top" wrapText="1"/>
    </xf>
    <xf numFmtId="0" fontId="0" fillId="33" borderId="17" xfId="0" applyFont="1" applyFill="1" applyBorder="1" applyAlignment="1">
      <alignment horizontal="center"/>
    </xf>
    <xf numFmtId="0" fontId="2" fillId="33" borderId="11" xfId="60" applyFont="1" applyFill="1" applyBorder="1" applyAlignment="1">
      <alignment vertical="center" wrapText="1"/>
      <protection/>
    </xf>
    <xf numFmtId="0" fontId="0" fillId="33" borderId="12" xfId="0" applyFont="1" applyFill="1" applyBorder="1" applyAlignment="1">
      <alignment vertical="center" wrapText="1"/>
    </xf>
    <xf numFmtId="0" fontId="3" fillId="33" borderId="15" xfId="0" applyFont="1" applyFill="1" applyBorder="1" applyAlignment="1">
      <alignment vertical="center"/>
    </xf>
    <xf numFmtId="0" fontId="2" fillId="33" borderId="18" xfId="0" applyFont="1" applyFill="1" applyBorder="1" applyAlignment="1">
      <alignment vertical="top" wrapText="1"/>
    </xf>
    <xf numFmtId="0" fontId="2" fillId="33" borderId="19" xfId="0" applyFont="1" applyFill="1" applyBorder="1" applyAlignment="1">
      <alignment vertical="top" wrapText="1"/>
    </xf>
    <xf numFmtId="0" fontId="2" fillId="33" borderId="20" xfId="60" applyFont="1" applyFill="1" applyBorder="1" applyAlignment="1">
      <alignment vertical="center" wrapText="1"/>
      <protection/>
    </xf>
    <xf numFmtId="0" fontId="0" fillId="33" borderId="21" xfId="0" applyFont="1" applyFill="1" applyBorder="1" applyAlignment="1">
      <alignment vertical="center" wrapText="1"/>
    </xf>
    <xf numFmtId="2" fontId="0" fillId="33" borderId="12" xfId="0" applyNumberFormat="1" applyFont="1" applyFill="1" applyBorder="1" applyAlignment="1">
      <alignment horizontal="center" vertical="center" wrapText="1"/>
    </xf>
    <xf numFmtId="0" fontId="2" fillId="33" borderId="11" xfId="60" applyFont="1" applyFill="1" applyBorder="1" applyAlignment="1">
      <alignment horizontal="left" vertical="center" wrapText="1"/>
      <protection/>
    </xf>
    <xf numFmtId="0" fontId="0" fillId="33" borderId="12" xfId="0" applyFont="1" applyFill="1" applyBorder="1" applyAlignment="1">
      <alignment horizontal="left" vertical="center" wrapText="1"/>
    </xf>
    <xf numFmtId="0" fontId="2" fillId="33" borderId="20" xfId="0" applyFont="1" applyFill="1" applyBorder="1" applyAlignment="1">
      <alignment vertical="top" wrapText="1"/>
    </xf>
    <xf numFmtId="0" fontId="0" fillId="33" borderId="21" xfId="0" applyFont="1" applyFill="1" applyBorder="1" applyAlignment="1">
      <alignment/>
    </xf>
    <xf numFmtId="0" fontId="5" fillId="33" borderId="10" xfId="57" applyFont="1" applyFill="1" applyBorder="1" applyAlignment="1">
      <alignment vertical="center" wrapText="1"/>
      <protection/>
    </xf>
    <xf numFmtId="0" fontId="2" fillId="33" borderId="22" xfId="60" applyFont="1" applyFill="1" applyBorder="1" applyAlignment="1">
      <alignment horizontal="center" vertical="center" wrapText="1"/>
      <protection/>
    </xf>
    <xf numFmtId="0" fontId="2" fillId="33" borderId="23" xfId="60" applyFont="1" applyFill="1" applyBorder="1" applyAlignment="1">
      <alignment horizontal="center" vertical="center" wrapText="1"/>
      <protection/>
    </xf>
    <xf numFmtId="0" fontId="2" fillId="33" borderId="11" xfId="0" applyFont="1" applyFill="1" applyBorder="1" applyAlignment="1">
      <alignment horizontal="left" vertical="top" wrapText="1"/>
    </xf>
    <xf numFmtId="0" fontId="0" fillId="33" borderId="12" xfId="0" applyFont="1" applyFill="1" applyBorder="1" applyAlignment="1">
      <alignment horizontal="lef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FZ1 Site Allocations" xfId="58"/>
    <cellStyle name="Normal_Sheet" xfId="59"/>
    <cellStyle name="Normal_Sheet1"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jects\Water\Shropshire%20Level%201%20SFRA%20Update%202014_TEMP\Docs\Outgoing\DRAFT%20REPORT\Site%20Assessment%20Spreadsheet\Site%20Assessments_20140721_Rev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Z1 Site Allocations"/>
      <sheetName val="Hyder_Calcs"/>
      <sheetName val="CH2M_Calcs"/>
      <sheetName val="FZ1 ONLY SITES_SiteAssts"/>
      <sheetName val="FZ1 ONLY SITES_Appendix"/>
      <sheetName val="FZ1 ONLY SITES_REPORT_Table"/>
      <sheetName val="FZ1_Further Asst_Appendix"/>
      <sheetName val="FZ1_Further Asst_REPORT_Table"/>
      <sheetName val="FZ2 &amp; FZ3_Appendix"/>
      <sheetName val="FZ2 &amp; FZ3_REPORT_Table"/>
    </sheetNames>
    <sheetDataSet>
      <sheetData sheetId="1">
        <row r="1">
          <cell r="A1" t="str">
            <v>SITE_REF</v>
          </cell>
          <cell r="B1" t="str">
            <v>Hyder_Site_ID</v>
          </cell>
          <cell r="C1" t="str">
            <v>Area (ha)</v>
          </cell>
          <cell r="D1" t="str">
            <v>Area of site in FZ3b (ha)</v>
          </cell>
          <cell r="E1" t="str">
            <v>% of site in FZ3b</v>
          </cell>
          <cell r="F1" t="str">
            <v>Area of site in FZ3 (ha)</v>
          </cell>
          <cell r="G1" t="str">
            <v>% of site in FZ3</v>
          </cell>
          <cell r="H1" t="str">
            <v>Area of site in FZ2 (ha)</v>
          </cell>
          <cell r="I1" t="str">
            <v>% of site in FZ2</v>
          </cell>
          <cell r="J1" t="str">
            <v>Area of site in uFMfSW 1 in 30 (ha)</v>
          </cell>
          <cell r="K1" t="str">
            <v>% of site in uFMfSW 1 in 30</v>
          </cell>
          <cell r="L1" t="str">
            <v>Area of site in uFMfSW 1 in 100 (ha)</v>
          </cell>
          <cell r="M1" t="str">
            <v>% of site in uFMfSW 1 in 100</v>
          </cell>
          <cell r="N1" t="str">
            <v>Area of site in uFMfSW   1 in 1000 (ha)</v>
          </cell>
          <cell r="O1" t="str">
            <v>% of site in uFMfSW 1 in 1000</v>
          </cell>
          <cell r="P1" t="str">
            <v>SuDS Applicability Class</v>
          </cell>
          <cell r="Q1" t="str">
            <v>SuDS Applicability Type</v>
          </cell>
          <cell r="R1" t="str">
            <v>SuDS Applicability Summary</v>
          </cell>
        </row>
        <row r="2">
          <cell r="A2" t="str">
            <v>ALB001</v>
          </cell>
          <cell r="B2">
            <v>1</v>
          </cell>
          <cell r="C2">
            <v>0.16207880055</v>
          </cell>
          <cell r="D2">
            <v>0</v>
          </cell>
          <cell r="E2">
            <v>0</v>
          </cell>
          <cell r="F2">
            <v>0</v>
          </cell>
          <cell r="G2">
            <v>0</v>
          </cell>
          <cell r="H2">
            <v>0</v>
          </cell>
          <cell r="I2">
            <v>0</v>
          </cell>
          <cell r="J2">
            <v>0</v>
          </cell>
          <cell r="K2">
            <v>0</v>
          </cell>
          <cell r="L2">
            <v>0</v>
          </cell>
          <cell r="M2">
            <v>0</v>
          </cell>
          <cell r="N2">
            <v>0</v>
          </cell>
          <cell r="O2">
            <v>0</v>
          </cell>
          <cell r="P2" t="str">
            <v>Poor</v>
          </cell>
          <cell r="Q2" t="str">
            <v>NONE</v>
          </cell>
          <cell r="R2" t="str">
            <v>Geology has very low permeability and infiltraion SUDS are likely to be less suitable, although site investigations should be carried out to confirm this</v>
          </cell>
        </row>
        <row r="3">
          <cell r="A3" t="str">
            <v>ALB002</v>
          </cell>
          <cell r="B3">
            <v>15</v>
          </cell>
          <cell r="C3">
            <v>9.19094446267</v>
          </cell>
          <cell r="D3">
            <v>0</v>
          </cell>
          <cell r="E3">
            <v>0</v>
          </cell>
          <cell r="F3">
            <v>0</v>
          </cell>
          <cell r="G3">
            <v>0</v>
          </cell>
          <cell r="H3">
            <v>0</v>
          </cell>
          <cell r="I3">
            <v>0</v>
          </cell>
          <cell r="J3">
            <v>0.044492479999922216</v>
          </cell>
          <cell r="K3">
            <v>0.48409040203249143</v>
          </cell>
          <cell r="L3">
            <v>0.046892479999922215</v>
          </cell>
          <cell r="M3">
            <v>0.5102030611802848</v>
          </cell>
          <cell r="N3">
            <v>0.2947988598527652</v>
          </cell>
          <cell r="O3">
            <v>3.2074925602055613</v>
          </cell>
          <cell r="P3" t="str">
            <v>G3</v>
          </cell>
          <cell r="Q3" t="str">
            <v>MAJOR</v>
          </cell>
          <cell r="R3" t="str">
            <v>Highly permeable geology and unlikely to be concerns over groundwater pollution</v>
          </cell>
        </row>
        <row r="4">
          <cell r="A4" t="str">
            <v>ALB003</v>
          </cell>
          <cell r="B4">
            <v>16</v>
          </cell>
          <cell r="C4">
            <v>1.60235508553</v>
          </cell>
          <cell r="D4">
            <v>0</v>
          </cell>
          <cell r="E4">
            <v>0</v>
          </cell>
          <cell r="F4">
            <v>0</v>
          </cell>
          <cell r="G4">
            <v>0</v>
          </cell>
          <cell r="H4">
            <v>0</v>
          </cell>
          <cell r="I4">
            <v>0</v>
          </cell>
          <cell r="J4">
            <v>0</v>
          </cell>
          <cell r="K4">
            <v>0</v>
          </cell>
          <cell r="L4">
            <v>0</v>
          </cell>
          <cell r="M4">
            <v>0</v>
          </cell>
          <cell r="N4">
            <v>0</v>
          </cell>
          <cell r="O4">
            <v>0</v>
          </cell>
          <cell r="P4" t="str">
            <v>Poor</v>
          </cell>
          <cell r="Q4" t="str">
            <v>NONE</v>
          </cell>
          <cell r="R4" t="str">
            <v>Geology has very low permeability and infiltraion SUDS are likely to be less suitable, although site investigations should be carried out to confirm this</v>
          </cell>
        </row>
        <row r="5">
          <cell r="A5" t="str">
            <v>ALB004</v>
          </cell>
          <cell r="B5">
            <v>2</v>
          </cell>
          <cell r="C5">
            <v>15.8271896423</v>
          </cell>
          <cell r="D5">
            <v>0.15882114575064302</v>
          </cell>
          <cell r="E5">
            <v>1.0034702896727483</v>
          </cell>
          <cell r="F5">
            <v>0.1849774809498407</v>
          </cell>
          <cell r="G5">
            <v>1.1687323215959131</v>
          </cell>
          <cell r="H5">
            <v>0.2762584575519948</v>
          </cell>
          <cell r="I5">
            <v>1.7454675390611483</v>
          </cell>
          <cell r="J5">
            <v>0.11917427305705491</v>
          </cell>
          <cell r="K5">
            <v>0.7529717893728136</v>
          </cell>
          <cell r="L5">
            <v>0.20524943152171632</v>
          </cell>
          <cell r="M5">
            <v>1.29681539275402</v>
          </cell>
          <cell r="N5">
            <v>0.4699755700858619</v>
          </cell>
          <cell r="O5">
            <v>2.9694189600773955</v>
          </cell>
          <cell r="P5" t="str">
            <v>Poor</v>
          </cell>
          <cell r="Q5" t="str">
            <v>NONE</v>
          </cell>
          <cell r="R5" t="str">
            <v>Geology has very low permeability and infiltraion SUDS are likely to be less suitable, although site investigations should be carried out to confirm this</v>
          </cell>
        </row>
        <row r="6">
          <cell r="A6" t="str">
            <v>ALB005</v>
          </cell>
          <cell r="B6">
            <v>3</v>
          </cell>
          <cell r="C6">
            <v>0.2162094012</v>
          </cell>
          <cell r="D6">
            <v>0</v>
          </cell>
          <cell r="E6">
            <v>0</v>
          </cell>
          <cell r="F6">
            <v>0</v>
          </cell>
          <cell r="G6">
            <v>0</v>
          </cell>
          <cell r="H6">
            <v>0</v>
          </cell>
          <cell r="I6">
            <v>0</v>
          </cell>
          <cell r="J6">
            <v>0</v>
          </cell>
          <cell r="K6">
            <v>0</v>
          </cell>
          <cell r="L6">
            <v>0</v>
          </cell>
          <cell r="M6">
            <v>0</v>
          </cell>
          <cell r="N6">
            <v>0</v>
          </cell>
          <cell r="O6">
            <v>0</v>
          </cell>
          <cell r="P6" t="str">
            <v>Poor</v>
          </cell>
          <cell r="Q6" t="str">
            <v>NONE</v>
          </cell>
          <cell r="R6" t="str">
            <v>Geology has very low permeability and infiltraion SUDS are likely to be less suitable, although site investigations should be carried out to confirm this</v>
          </cell>
        </row>
        <row r="7">
          <cell r="A7" t="str">
            <v>ALB006</v>
          </cell>
          <cell r="B7">
            <v>4</v>
          </cell>
          <cell r="C7">
            <v>4.0674714096999995</v>
          </cell>
          <cell r="D7">
            <v>0</v>
          </cell>
          <cell r="E7">
            <v>0</v>
          </cell>
          <cell r="F7">
            <v>0</v>
          </cell>
          <cell r="G7">
            <v>0</v>
          </cell>
          <cell r="H7">
            <v>0</v>
          </cell>
          <cell r="I7">
            <v>0</v>
          </cell>
          <cell r="J7">
            <v>0</v>
          </cell>
          <cell r="K7">
            <v>0</v>
          </cell>
          <cell r="L7">
            <v>0</v>
          </cell>
          <cell r="M7">
            <v>0</v>
          </cell>
          <cell r="N7">
            <v>0.03611308276953938</v>
          </cell>
          <cell r="O7">
            <v>0.8878509307629758</v>
          </cell>
          <cell r="P7" t="str">
            <v>G3</v>
          </cell>
          <cell r="Q7" t="str">
            <v>MAJOR</v>
          </cell>
          <cell r="R7" t="str">
            <v>Highly permeable geology and unlikely to be concerns over groundwater pollution</v>
          </cell>
        </row>
        <row r="8">
          <cell r="A8" t="str">
            <v>ALB007</v>
          </cell>
          <cell r="B8">
            <v>5</v>
          </cell>
          <cell r="C8">
            <v>0.4540349781</v>
          </cell>
          <cell r="D8">
            <v>0</v>
          </cell>
          <cell r="E8">
            <v>0</v>
          </cell>
          <cell r="F8">
            <v>0</v>
          </cell>
          <cell r="G8">
            <v>0</v>
          </cell>
          <cell r="H8">
            <v>0</v>
          </cell>
          <cell r="I8">
            <v>0</v>
          </cell>
          <cell r="J8">
            <v>0</v>
          </cell>
          <cell r="K8">
            <v>0</v>
          </cell>
          <cell r="L8">
            <v>0</v>
          </cell>
          <cell r="M8">
            <v>0</v>
          </cell>
          <cell r="N8">
            <v>0</v>
          </cell>
          <cell r="O8">
            <v>0</v>
          </cell>
          <cell r="P8" t="str">
            <v>G3</v>
          </cell>
          <cell r="Q8" t="str">
            <v>MAJOR</v>
          </cell>
          <cell r="R8" t="str">
            <v>Highly permeable geology and unlikely to be concerns over groundwater pollution</v>
          </cell>
        </row>
        <row r="9">
          <cell r="A9" t="str">
            <v>ALB008</v>
          </cell>
          <cell r="B9">
            <v>6</v>
          </cell>
          <cell r="C9">
            <v>10.9981629353</v>
          </cell>
          <cell r="D9">
            <v>0.13738295265929615</v>
          </cell>
          <cell r="E9">
            <v>1.2491445477530445</v>
          </cell>
          <cell r="F9">
            <v>0.14978257356430044</v>
          </cell>
          <cell r="G9">
            <v>1.3618872028487072</v>
          </cell>
          <cell r="H9">
            <v>0.2060925526611466</v>
          </cell>
          <cell r="I9">
            <v>1.8738816098065467</v>
          </cell>
          <cell r="J9">
            <v>0.06681232408402148</v>
          </cell>
          <cell r="K9">
            <v>0.6074862181717534</v>
          </cell>
          <cell r="L9">
            <v>0.10956348493947393</v>
          </cell>
          <cell r="M9">
            <v>0.9961980522021185</v>
          </cell>
          <cell r="N9">
            <v>0.22844739999923067</v>
          </cell>
          <cell r="O9">
            <v>2.077141440285448</v>
          </cell>
          <cell r="P9" t="str">
            <v>G2</v>
          </cell>
          <cell r="Q9" t="str">
            <v>MAJOR</v>
          </cell>
          <cell r="R9" t="str">
            <v>Highly permeable geology and suitable for infiltration SUDS, but some consideration will need to be given to groundwater protection</v>
          </cell>
        </row>
        <row r="10">
          <cell r="A10" t="str">
            <v>ALB009</v>
          </cell>
          <cell r="B10">
            <v>7</v>
          </cell>
          <cell r="C10">
            <v>57.54609335160001</v>
          </cell>
          <cell r="D10">
            <v>0.06059955676660369</v>
          </cell>
          <cell r="E10">
            <v>0.10530611764789552</v>
          </cell>
          <cell r="F10">
            <v>0.07303394711462731</v>
          </cell>
          <cell r="G10">
            <v>0.1269138230955111</v>
          </cell>
          <cell r="H10">
            <v>0.09715226733171152</v>
          </cell>
          <cell r="I10">
            <v>0.16882513073150307</v>
          </cell>
          <cell r="J10">
            <v>0.29881161271418544</v>
          </cell>
          <cell r="K10">
            <v>0.5192561220246192</v>
          </cell>
          <cell r="L10">
            <v>0.5247632556903594</v>
          </cell>
          <cell r="M10">
            <v>0.9119007479519355</v>
          </cell>
          <cell r="N10">
            <v>1.5018439490686006</v>
          </cell>
          <cell r="O10">
            <v>2.609810434728396</v>
          </cell>
          <cell r="P10" t="str">
            <v>G2</v>
          </cell>
          <cell r="Q10" t="str">
            <v>MAJOR</v>
          </cell>
          <cell r="R10" t="str">
            <v>Highly permeable geology and suitable for infiltration SUDS, but some consideration will need to be given to groundwater protection</v>
          </cell>
        </row>
        <row r="11">
          <cell r="A11" t="str">
            <v>ALB010</v>
          </cell>
          <cell r="B11">
            <v>8</v>
          </cell>
          <cell r="C11">
            <v>18.7477238808</v>
          </cell>
          <cell r="D11">
            <v>0</v>
          </cell>
          <cell r="E11">
            <v>0</v>
          </cell>
          <cell r="F11">
            <v>0</v>
          </cell>
          <cell r="G11">
            <v>0</v>
          </cell>
          <cell r="H11">
            <v>0</v>
          </cell>
          <cell r="I11">
            <v>0</v>
          </cell>
          <cell r="J11">
            <v>0.31786370443413453</v>
          </cell>
          <cell r="K11">
            <v>1.6954789096273521</v>
          </cell>
          <cell r="L11">
            <v>0.6552255733135293</v>
          </cell>
          <cell r="M11">
            <v>3.4949606548481427</v>
          </cell>
          <cell r="N11">
            <v>3.1376963641912132</v>
          </cell>
          <cell r="O11">
            <v>16.73641229271893</v>
          </cell>
          <cell r="P11" t="str">
            <v>Poor</v>
          </cell>
          <cell r="Q11" t="str">
            <v>NONE</v>
          </cell>
          <cell r="R11" t="str">
            <v>Geology has very low permeability and infiltraion SUDS are likely to be less suitable, although site investigations should be carried out to confirm this</v>
          </cell>
        </row>
        <row r="12">
          <cell r="A12" t="str">
            <v>ALB011</v>
          </cell>
          <cell r="B12">
            <v>9</v>
          </cell>
          <cell r="C12">
            <v>0.2574202706</v>
          </cell>
          <cell r="D12">
            <v>0</v>
          </cell>
          <cell r="E12">
            <v>0</v>
          </cell>
          <cell r="F12">
            <v>0</v>
          </cell>
          <cell r="G12">
            <v>0</v>
          </cell>
          <cell r="H12">
            <v>0</v>
          </cell>
          <cell r="I12">
            <v>0</v>
          </cell>
          <cell r="J12">
            <v>0</v>
          </cell>
          <cell r="K12">
            <v>0</v>
          </cell>
          <cell r="L12">
            <v>0</v>
          </cell>
          <cell r="M12">
            <v>0</v>
          </cell>
          <cell r="N12">
            <v>0.00012615085746175693</v>
          </cell>
          <cell r="O12">
            <v>0.0490057978603325</v>
          </cell>
          <cell r="P12" t="str">
            <v>G3</v>
          </cell>
          <cell r="Q12" t="str">
            <v>MAJOR</v>
          </cell>
          <cell r="R12" t="str">
            <v>Highly permeable geology and unlikely to be concerns over groundwater pollution</v>
          </cell>
        </row>
        <row r="13">
          <cell r="A13" t="str">
            <v>ALB012</v>
          </cell>
          <cell r="B13">
            <v>10</v>
          </cell>
          <cell r="C13">
            <v>3.3082195169699995</v>
          </cell>
          <cell r="D13">
            <v>0</v>
          </cell>
          <cell r="E13">
            <v>0</v>
          </cell>
          <cell r="F13">
            <v>0</v>
          </cell>
          <cell r="G13">
            <v>0</v>
          </cell>
          <cell r="H13">
            <v>0</v>
          </cell>
          <cell r="I13">
            <v>0</v>
          </cell>
          <cell r="J13">
            <v>0.04211445871971828</v>
          </cell>
          <cell r="K13">
            <v>1.273024915779801</v>
          </cell>
          <cell r="L13">
            <v>0.11533749039842343</v>
          </cell>
          <cell r="M13">
            <v>3.4863916921710536</v>
          </cell>
          <cell r="N13">
            <v>1.0246952498043493</v>
          </cell>
          <cell r="O13">
            <v>30.97422176938453</v>
          </cell>
          <cell r="P13" t="str">
            <v>G3</v>
          </cell>
          <cell r="Q13" t="str">
            <v>MAJOR</v>
          </cell>
          <cell r="R13" t="str">
            <v>Highly permeable geology and unlikely to be concerns over groundwater pollution</v>
          </cell>
        </row>
        <row r="14">
          <cell r="A14" t="str">
            <v>ALB013</v>
          </cell>
          <cell r="B14">
            <v>11</v>
          </cell>
          <cell r="C14">
            <v>1.8247034527600001</v>
          </cell>
          <cell r="D14">
            <v>0</v>
          </cell>
          <cell r="E14">
            <v>0</v>
          </cell>
          <cell r="F14">
            <v>0</v>
          </cell>
          <cell r="G14">
            <v>0</v>
          </cell>
          <cell r="H14">
            <v>0</v>
          </cell>
          <cell r="I14">
            <v>0</v>
          </cell>
          <cell r="J14">
            <v>0.13133798099416535</v>
          </cell>
          <cell r="K14">
            <v>7.197771275957574</v>
          </cell>
          <cell r="L14">
            <v>0.15908167416632563</v>
          </cell>
          <cell r="M14">
            <v>8.718220701873653</v>
          </cell>
          <cell r="N14">
            <v>0.30073559958677626</v>
          </cell>
          <cell r="O14">
            <v>16.481341071169194</v>
          </cell>
          <cell r="P14" t="str">
            <v>Poor</v>
          </cell>
          <cell r="Q14" t="str">
            <v>NONE</v>
          </cell>
          <cell r="R14" t="str">
            <v>Geology has very low permeability and infiltraion SUDS are likely to be less suitable, although site investigations should be carried out to confirm this</v>
          </cell>
        </row>
        <row r="15">
          <cell r="A15" t="str">
            <v>ALB014</v>
          </cell>
          <cell r="B15">
            <v>12</v>
          </cell>
          <cell r="C15">
            <v>35.2663939878</v>
          </cell>
          <cell r="D15">
            <v>0</v>
          </cell>
          <cell r="E15">
            <v>0</v>
          </cell>
          <cell r="F15">
            <v>0</v>
          </cell>
          <cell r="G15">
            <v>0</v>
          </cell>
          <cell r="H15">
            <v>0</v>
          </cell>
          <cell r="I15">
            <v>0</v>
          </cell>
          <cell r="J15">
            <v>0.06391606489491262</v>
          </cell>
          <cell r="K15">
            <v>0.1812378802239425</v>
          </cell>
          <cell r="L15">
            <v>0.08447055273395063</v>
          </cell>
          <cell r="M15">
            <v>0.239521377669552</v>
          </cell>
          <cell r="N15">
            <v>0.3626473692878543</v>
          </cell>
          <cell r="O15">
            <v>1.0283086198529623</v>
          </cell>
          <cell r="P15" t="str">
            <v>G2</v>
          </cell>
          <cell r="Q15" t="str">
            <v>MAJOR</v>
          </cell>
          <cell r="R15" t="str">
            <v>Highly permeable geology and suitable for infiltration SUDS, but some consideration will need to be given to groundwater protection</v>
          </cell>
        </row>
        <row r="16">
          <cell r="A16" t="str">
            <v>ALB015</v>
          </cell>
          <cell r="B16">
            <v>13</v>
          </cell>
          <cell r="C16">
            <v>0.40047717523299997</v>
          </cell>
          <cell r="D16">
            <v>0</v>
          </cell>
          <cell r="E16">
            <v>0</v>
          </cell>
          <cell r="F16">
            <v>0</v>
          </cell>
          <cell r="G16">
            <v>0</v>
          </cell>
          <cell r="H16">
            <v>0</v>
          </cell>
          <cell r="I16">
            <v>0</v>
          </cell>
          <cell r="J16">
            <v>0</v>
          </cell>
          <cell r="K16">
            <v>0</v>
          </cell>
          <cell r="L16">
            <v>0</v>
          </cell>
          <cell r="M16">
            <v>0</v>
          </cell>
          <cell r="N16">
            <v>0</v>
          </cell>
          <cell r="O16">
            <v>0</v>
          </cell>
          <cell r="P16" t="str">
            <v>Poor</v>
          </cell>
          <cell r="Q16" t="str">
            <v>NONE</v>
          </cell>
          <cell r="R16" t="str">
            <v>Geology has very low permeability and infiltraion SUDS are likely to be less suitable, although site investigations should be carried out to confirm this</v>
          </cell>
        </row>
        <row r="17">
          <cell r="A17" t="str">
            <v>ALB016</v>
          </cell>
          <cell r="B17">
            <v>14</v>
          </cell>
          <cell r="C17">
            <v>2.4862564815000003</v>
          </cell>
          <cell r="D17">
            <v>0</v>
          </cell>
          <cell r="E17">
            <v>0</v>
          </cell>
          <cell r="F17">
            <v>0</v>
          </cell>
          <cell r="G17">
            <v>0</v>
          </cell>
          <cell r="H17">
            <v>0</v>
          </cell>
          <cell r="I17">
            <v>0</v>
          </cell>
          <cell r="J17">
            <v>0.0212</v>
          </cell>
          <cell r="K17">
            <v>0.8526875709624971</v>
          </cell>
          <cell r="L17">
            <v>0.0288</v>
          </cell>
          <cell r="M17">
            <v>1.158368020930185</v>
          </cell>
          <cell r="N17">
            <v>0.09641119974346683</v>
          </cell>
          <cell r="O17">
            <v>3.8777656473036255</v>
          </cell>
          <cell r="P17" t="str">
            <v>G2</v>
          </cell>
          <cell r="Q17" t="str">
            <v>MAJOR</v>
          </cell>
          <cell r="R17" t="str">
            <v>Highly permeable geology and suitable for infiltration SUDS, but some consideration will need to be given to groundwater protection</v>
          </cell>
        </row>
        <row r="18">
          <cell r="A18" t="str">
            <v>ASHP001</v>
          </cell>
          <cell r="B18">
            <v>1184</v>
          </cell>
          <cell r="C18">
            <v>0.863004586461</v>
          </cell>
          <cell r="D18">
            <v>0</v>
          </cell>
          <cell r="E18">
            <v>0</v>
          </cell>
          <cell r="F18">
            <v>0</v>
          </cell>
          <cell r="G18">
            <v>0</v>
          </cell>
          <cell r="H18">
            <v>0</v>
          </cell>
          <cell r="I18">
            <v>0</v>
          </cell>
          <cell r="J18">
            <v>0</v>
          </cell>
          <cell r="K18">
            <v>0</v>
          </cell>
          <cell r="L18">
            <v>0</v>
          </cell>
          <cell r="M18">
            <v>0</v>
          </cell>
          <cell r="N18">
            <v>0</v>
          </cell>
          <cell r="O18">
            <v>0</v>
          </cell>
          <cell r="P18" t="str">
            <v>M4</v>
          </cell>
          <cell r="Q18" t="str">
            <v>MINOR</v>
          </cell>
          <cell r="R18" t="str">
            <v>Infiltration or attenuation depending on site characteristics, and not in any SPZ</v>
          </cell>
        </row>
        <row r="19">
          <cell r="A19" t="str">
            <v>ASHP002</v>
          </cell>
          <cell r="B19">
            <v>1183</v>
          </cell>
          <cell r="C19">
            <v>1.10104675441</v>
          </cell>
          <cell r="D19">
            <v>0</v>
          </cell>
          <cell r="E19">
            <v>0</v>
          </cell>
          <cell r="F19">
            <v>0</v>
          </cell>
          <cell r="G19">
            <v>0</v>
          </cell>
          <cell r="H19">
            <v>0</v>
          </cell>
          <cell r="I19">
            <v>0</v>
          </cell>
          <cell r="J19">
            <v>0</v>
          </cell>
          <cell r="K19">
            <v>0</v>
          </cell>
          <cell r="L19">
            <v>0</v>
          </cell>
          <cell r="M19">
            <v>0</v>
          </cell>
          <cell r="N19">
            <v>0</v>
          </cell>
          <cell r="O19">
            <v>0</v>
          </cell>
          <cell r="P19" t="str">
            <v>M4</v>
          </cell>
          <cell r="Q19" t="str">
            <v>MINOR</v>
          </cell>
          <cell r="R19" t="str">
            <v>Infiltration or attenuation depending on site characteristics, and not in any SPZ</v>
          </cell>
        </row>
        <row r="20">
          <cell r="A20" t="str">
            <v>ASHP003</v>
          </cell>
          <cell r="B20">
            <v>1185</v>
          </cell>
          <cell r="C20">
            <v>0.383104365121</v>
          </cell>
          <cell r="D20">
            <v>0</v>
          </cell>
          <cell r="E20">
            <v>0</v>
          </cell>
          <cell r="F20">
            <v>0</v>
          </cell>
          <cell r="G20">
            <v>0</v>
          </cell>
          <cell r="H20">
            <v>0</v>
          </cell>
          <cell r="I20">
            <v>0</v>
          </cell>
          <cell r="J20">
            <v>0</v>
          </cell>
          <cell r="K20">
            <v>0</v>
          </cell>
          <cell r="L20">
            <v>0</v>
          </cell>
          <cell r="M20">
            <v>0</v>
          </cell>
          <cell r="N20">
            <v>0</v>
          </cell>
          <cell r="O20">
            <v>0</v>
          </cell>
          <cell r="P20" t="str">
            <v>M4</v>
          </cell>
          <cell r="Q20" t="str">
            <v>MINOR</v>
          </cell>
          <cell r="R20" t="str">
            <v>Infiltration or attenuation depending on site characteristics, and not in any SPZ</v>
          </cell>
        </row>
        <row r="21">
          <cell r="A21" t="str">
            <v>BAS001</v>
          </cell>
          <cell r="B21">
            <v>939</v>
          </cell>
          <cell r="C21">
            <v>26.8370261854</v>
          </cell>
          <cell r="D21">
            <v>0</v>
          </cell>
          <cell r="E21">
            <v>0</v>
          </cell>
          <cell r="F21">
            <v>0</v>
          </cell>
          <cell r="G21">
            <v>0</v>
          </cell>
          <cell r="H21">
            <v>0</v>
          </cell>
          <cell r="I21">
            <v>0</v>
          </cell>
          <cell r="J21">
            <v>0</v>
          </cell>
          <cell r="K21">
            <v>0</v>
          </cell>
          <cell r="L21">
            <v>0.0704</v>
          </cell>
          <cell r="M21">
            <v>0.2623241469216859</v>
          </cell>
          <cell r="N21">
            <v>0.4764345778401611</v>
          </cell>
          <cell r="O21">
            <v>1.775288269828321</v>
          </cell>
          <cell r="P21" t="str">
            <v>Poor</v>
          </cell>
          <cell r="Q21" t="str">
            <v>NONE</v>
          </cell>
          <cell r="R21" t="str">
            <v>Geology has very low permeability and infiltraion SUDS are likely to be less suitable, although site investigations should be carried out to confirm this</v>
          </cell>
        </row>
        <row r="22">
          <cell r="A22" t="str">
            <v>BAS002</v>
          </cell>
          <cell r="B22">
            <v>940</v>
          </cell>
          <cell r="C22">
            <v>1.3111342256</v>
          </cell>
          <cell r="D22">
            <v>0</v>
          </cell>
          <cell r="E22">
            <v>0</v>
          </cell>
          <cell r="F22">
            <v>0</v>
          </cell>
          <cell r="G22">
            <v>0</v>
          </cell>
          <cell r="H22">
            <v>0</v>
          </cell>
          <cell r="I22">
            <v>0</v>
          </cell>
          <cell r="J22">
            <v>0</v>
          </cell>
          <cell r="K22">
            <v>0</v>
          </cell>
          <cell r="L22">
            <v>0</v>
          </cell>
          <cell r="M22">
            <v>0</v>
          </cell>
          <cell r="N22">
            <v>0</v>
          </cell>
          <cell r="O22">
            <v>0</v>
          </cell>
          <cell r="P22" t="str">
            <v>G4</v>
          </cell>
          <cell r="Q22" t="str">
            <v>MAJOR</v>
          </cell>
          <cell r="R22" t="str">
            <v>Highly permeable geology and not in any SPZ</v>
          </cell>
        </row>
        <row r="23">
          <cell r="A23" t="str">
            <v>BAS003</v>
          </cell>
          <cell r="B23">
            <v>941</v>
          </cell>
          <cell r="C23">
            <v>2.3706480668</v>
          </cell>
          <cell r="D23">
            <v>0</v>
          </cell>
          <cell r="E23">
            <v>0</v>
          </cell>
          <cell r="F23">
            <v>0</v>
          </cell>
          <cell r="G23">
            <v>0</v>
          </cell>
          <cell r="H23">
            <v>0</v>
          </cell>
          <cell r="I23">
            <v>0</v>
          </cell>
          <cell r="J23">
            <v>0</v>
          </cell>
          <cell r="K23">
            <v>0</v>
          </cell>
          <cell r="L23">
            <v>0</v>
          </cell>
          <cell r="M23">
            <v>0</v>
          </cell>
          <cell r="N23">
            <v>0</v>
          </cell>
          <cell r="O23">
            <v>0</v>
          </cell>
          <cell r="P23" t="str">
            <v>Poor</v>
          </cell>
          <cell r="Q23" t="str">
            <v>NONE</v>
          </cell>
          <cell r="R23" t="str">
            <v>Geology has very low permeability and infiltraion SUDS are likely to be less suitable, although site investigations should be carried out to confirm this</v>
          </cell>
        </row>
        <row r="24">
          <cell r="A24" t="str">
            <v>BAS004</v>
          </cell>
          <cell r="B24">
            <v>942</v>
          </cell>
          <cell r="C24">
            <v>2.6966655397999997</v>
          </cell>
          <cell r="D24">
            <v>0</v>
          </cell>
          <cell r="E24">
            <v>0</v>
          </cell>
          <cell r="F24">
            <v>0</v>
          </cell>
          <cell r="G24">
            <v>0</v>
          </cell>
          <cell r="H24">
            <v>0</v>
          </cell>
          <cell r="I24">
            <v>0</v>
          </cell>
          <cell r="J24">
            <v>0</v>
          </cell>
          <cell r="K24">
            <v>0</v>
          </cell>
          <cell r="L24">
            <v>0.022340440000034868</v>
          </cell>
          <cell r="M24">
            <v>0.8284468233198753</v>
          </cell>
          <cell r="N24">
            <v>0.2029797491519853</v>
          </cell>
          <cell r="O24">
            <v>7.527064300567264</v>
          </cell>
          <cell r="P24" t="str">
            <v>Poor</v>
          </cell>
          <cell r="Q24" t="str">
            <v>NONE</v>
          </cell>
          <cell r="R24" t="str">
            <v>Geology has very low permeability and infiltraion SUDS are likely to be less suitable, although site investigations should be carried out to confirm this</v>
          </cell>
        </row>
        <row r="25">
          <cell r="A25" t="str">
            <v>BAS005</v>
          </cell>
          <cell r="B25">
            <v>938</v>
          </cell>
          <cell r="C25">
            <v>1.25801683715</v>
          </cell>
          <cell r="D25">
            <v>0</v>
          </cell>
          <cell r="E25">
            <v>0</v>
          </cell>
          <cell r="F25">
            <v>0</v>
          </cell>
          <cell r="G25">
            <v>0</v>
          </cell>
          <cell r="H25">
            <v>0</v>
          </cell>
          <cell r="I25">
            <v>0</v>
          </cell>
          <cell r="J25">
            <v>0</v>
          </cell>
          <cell r="K25">
            <v>0</v>
          </cell>
          <cell r="L25">
            <v>0.0104</v>
          </cell>
          <cell r="M25">
            <v>0.8266979974259242</v>
          </cell>
          <cell r="N25">
            <v>0.09039522723198294</v>
          </cell>
          <cell r="O25">
            <v>7.18553397399439</v>
          </cell>
          <cell r="P25" t="str">
            <v>Poor</v>
          </cell>
          <cell r="Q25" t="str">
            <v>NONE</v>
          </cell>
          <cell r="R25" t="str">
            <v>Geology has very low permeability and infiltraion SUDS are likely to be less suitable, although site investigations should be carried out to confirm this</v>
          </cell>
        </row>
        <row r="26">
          <cell r="A26" t="str">
            <v>BAS006</v>
          </cell>
          <cell r="B26">
            <v>947</v>
          </cell>
          <cell r="C26">
            <v>1.3714583395</v>
          </cell>
          <cell r="D26">
            <v>0</v>
          </cell>
          <cell r="E26">
            <v>0</v>
          </cell>
          <cell r="F26">
            <v>0</v>
          </cell>
          <cell r="G26">
            <v>0</v>
          </cell>
          <cell r="H26">
            <v>0</v>
          </cell>
          <cell r="I26">
            <v>0</v>
          </cell>
          <cell r="J26">
            <v>0</v>
          </cell>
          <cell r="K26">
            <v>0</v>
          </cell>
          <cell r="L26">
            <v>0</v>
          </cell>
          <cell r="M26">
            <v>0</v>
          </cell>
          <cell r="N26">
            <v>0</v>
          </cell>
          <cell r="O26">
            <v>0</v>
          </cell>
          <cell r="P26" t="str">
            <v>Poor</v>
          </cell>
          <cell r="Q26" t="str">
            <v>NONE</v>
          </cell>
          <cell r="R26" t="str">
            <v>Geology has very low permeability and infiltraion SUDS are likely to be less suitable, although site investigations should be carried out to confirm this</v>
          </cell>
        </row>
        <row r="27">
          <cell r="A27" t="str">
            <v>BAS007</v>
          </cell>
          <cell r="B27">
            <v>948</v>
          </cell>
          <cell r="C27">
            <v>3.8006182293500004</v>
          </cell>
          <cell r="D27">
            <v>0</v>
          </cell>
          <cell r="E27">
            <v>0</v>
          </cell>
          <cell r="F27">
            <v>0</v>
          </cell>
          <cell r="G27">
            <v>0</v>
          </cell>
          <cell r="H27">
            <v>0</v>
          </cell>
          <cell r="I27">
            <v>0</v>
          </cell>
          <cell r="J27">
            <v>0.0005811769850142015</v>
          </cell>
          <cell r="K27">
            <v>0.015291643357549152</v>
          </cell>
          <cell r="L27">
            <v>0.0066411836699825115</v>
          </cell>
          <cell r="M27">
            <v>0.1747395625979071</v>
          </cell>
          <cell r="N27">
            <v>0.13727735985503767</v>
          </cell>
          <cell r="O27">
            <v>3.611974462336763</v>
          </cell>
          <cell r="P27" t="str">
            <v>Poor</v>
          </cell>
          <cell r="Q27" t="str">
            <v>NONE</v>
          </cell>
          <cell r="R27" t="str">
            <v>Geology has very low permeability and infiltraion SUDS are likely to be less suitable, although site investigations should be carried out to confirm this</v>
          </cell>
        </row>
        <row r="28">
          <cell r="A28" t="str">
            <v>BAS008</v>
          </cell>
          <cell r="B28">
            <v>949</v>
          </cell>
          <cell r="C28">
            <v>3.0319337028</v>
          </cell>
          <cell r="D28">
            <v>0</v>
          </cell>
          <cell r="E28">
            <v>0</v>
          </cell>
          <cell r="F28">
            <v>0</v>
          </cell>
          <cell r="G28">
            <v>0</v>
          </cell>
          <cell r="H28">
            <v>0</v>
          </cell>
          <cell r="I28">
            <v>0</v>
          </cell>
          <cell r="J28">
            <v>0</v>
          </cell>
          <cell r="K28">
            <v>0</v>
          </cell>
          <cell r="L28">
            <v>0</v>
          </cell>
          <cell r="M28">
            <v>0</v>
          </cell>
          <cell r="N28">
            <v>0.0001494528000313163</v>
          </cell>
          <cell r="O28">
            <v>0.004929289842099653</v>
          </cell>
          <cell r="P28" t="str">
            <v>Poor</v>
          </cell>
          <cell r="Q28" t="str">
            <v>NONE</v>
          </cell>
          <cell r="R28" t="str">
            <v>Geology has very low permeability and infiltraion SUDS are likely to be less suitable, although site investigations should be carried out to confirm this</v>
          </cell>
        </row>
        <row r="29">
          <cell r="A29" t="str">
            <v>BAS009</v>
          </cell>
          <cell r="B29">
            <v>950</v>
          </cell>
          <cell r="C29">
            <v>4.42736594762</v>
          </cell>
          <cell r="D29">
            <v>0</v>
          </cell>
          <cell r="E29">
            <v>0</v>
          </cell>
          <cell r="F29">
            <v>0</v>
          </cell>
          <cell r="G29">
            <v>0</v>
          </cell>
          <cell r="H29">
            <v>0</v>
          </cell>
          <cell r="I29">
            <v>0</v>
          </cell>
          <cell r="J29">
            <v>0.004760932979569174</v>
          </cell>
          <cell r="K29">
            <v>0.1075342096383175</v>
          </cell>
          <cell r="L29">
            <v>0.07469360256493592</v>
          </cell>
          <cell r="M29">
            <v>1.6870889700249112</v>
          </cell>
          <cell r="N29">
            <v>0.4069967432141641</v>
          </cell>
          <cell r="O29">
            <v>9.192751356660535</v>
          </cell>
          <cell r="P29" t="str">
            <v>Poor</v>
          </cell>
          <cell r="Q29" t="str">
            <v>NONE</v>
          </cell>
          <cell r="R29" t="str">
            <v>Geology has very low permeability and infiltraion SUDS are likely to be less suitable, although site investigations should be carried out to confirm this</v>
          </cell>
        </row>
        <row r="30">
          <cell r="A30" t="str">
            <v>BAS010</v>
          </cell>
          <cell r="B30">
            <v>951</v>
          </cell>
          <cell r="C30">
            <v>10.1198178571</v>
          </cell>
          <cell r="D30">
            <v>0</v>
          </cell>
          <cell r="E30">
            <v>0</v>
          </cell>
          <cell r="F30">
            <v>0</v>
          </cell>
          <cell r="G30">
            <v>0</v>
          </cell>
          <cell r="H30">
            <v>0</v>
          </cell>
          <cell r="I30">
            <v>0</v>
          </cell>
          <cell r="J30">
            <v>0</v>
          </cell>
          <cell r="K30">
            <v>0</v>
          </cell>
          <cell r="L30">
            <v>0</v>
          </cell>
          <cell r="M30">
            <v>0</v>
          </cell>
          <cell r="N30">
            <v>0.0284</v>
          </cell>
          <cell r="O30">
            <v>0.2806374620673112</v>
          </cell>
          <cell r="P30" t="str">
            <v>M4</v>
          </cell>
          <cell r="Q30" t="str">
            <v>MINOR</v>
          </cell>
          <cell r="R30" t="str">
            <v>Infiltration or attenuation depending on site characteristics, and not in any SPZ</v>
          </cell>
        </row>
        <row r="31">
          <cell r="A31" t="str">
            <v>BAS011</v>
          </cell>
          <cell r="B31">
            <v>952</v>
          </cell>
          <cell r="C31">
            <v>0.40552951750000005</v>
          </cell>
          <cell r="D31">
            <v>0</v>
          </cell>
          <cell r="E31">
            <v>0</v>
          </cell>
          <cell r="F31">
            <v>0</v>
          </cell>
          <cell r="G31">
            <v>0</v>
          </cell>
          <cell r="H31">
            <v>0</v>
          </cell>
          <cell r="I31">
            <v>0</v>
          </cell>
          <cell r="J31">
            <v>0</v>
          </cell>
          <cell r="K31">
            <v>0</v>
          </cell>
          <cell r="L31">
            <v>0</v>
          </cell>
          <cell r="M31">
            <v>0</v>
          </cell>
          <cell r="N31">
            <v>0.022069959760023464</v>
          </cell>
          <cell r="O31">
            <v>5.442257297589555</v>
          </cell>
          <cell r="P31" t="str">
            <v>Poor</v>
          </cell>
          <cell r="Q31" t="str">
            <v>NONE</v>
          </cell>
          <cell r="R31" t="str">
            <v>Geology has very low permeability and infiltraion SUDS are likely to be less suitable, although site investigations should be carried out to confirm this</v>
          </cell>
        </row>
        <row r="32">
          <cell r="A32" t="str">
            <v>BAS012</v>
          </cell>
          <cell r="B32">
            <v>943</v>
          </cell>
          <cell r="C32">
            <v>0.2420518716</v>
          </cell>
          <cell r="D32">
            <v>0</v>
          </cell>
          <cell r="E32">
            <v>0</v>
          </cell>
          <cell r="F32">
            <v>0</v>
          </cell>
          <cell r="G32">
            <v>0</v>
          </cell>
          <cell r="H32">
            <v>0</v>
          </cell>
          <cell r="I32">
            <v>0</v>
          </cell>
          <cell r="J32">
            <v>0</v>
          </cell>
          <cell r="K32">
            <v>0</v>
          </cell>
          <cell r="L32">
            <v>0</v>
          </cell>
          <cell r="M32">
            <v>0</v>
          </cell>
          <cell r="N32">
            <v>0.018909658104987553</v>
          </cell>
          <cell r="O32">
            <v>7.812233791043139</v>
          </cell>
          <cell r="P32" t="str">
            <v>Poor</v>
          </cell>
          <cell r="Q32" t="str">
            <v>NONE</v>
          </cell>
          <cell r="R32" t="str">
            <v>Geology has very low permeability and infiltraion SUDS are likely to be less suitable, although site investigations should be carried out to confirm this</v>
          </cell>
        </row>
        <row r="33">
          <cell r="A33" t="str">
            <v>BAS013</v>
          </cell>
          <cell r="B33">
            <v>953</v>
          </cell>
          <cell r="C33">
            <v>0.569394543226</v>
          </cell>
          <cell r="D33">
            <v>0</v>
          </cell>
          <cell r="E33">
            <v>0</v>
          </cell>
          <cell r="F33">
            <v>0</v>
          </cell>
          <cell r="G33">
            <v>0</v>
          </cell>
          <cell r="H33">
            <v>0</v>
          </cell>
          <cell r="I33">
            <v>0</v>
          </cell>
          <cell r="J33">
            <v>0</v>
          </cell>
          <cell r="K33">
            <v>0</v>
          </cell>
          <cell r="L33">
            <v>0</v>
          </cell>
          <cell r="M33">
            <v>0</v>
          </cell>
          <cell r="N33">
            <v>0.023670416945986154</v>
          </cell>
          <cell r="O33">
            <v>4.157120440929667</v>
          </cell>
          <cell r="P33" t="str">
            <v>Poor</v>
          </cell>
          <cell r="Q33" t="str">
            <v>NONE</v>
          </cell>
          <cell r="R33" t="str">
            <v>Geology has very low permeability and infiltraion SUDS are likely to be less suitable, although site investigations should be carried out to confirm this</v>
          </cell>
        </row>
        <row r="34">
          <cell r="A34" t="str">
            <v>BAS014</v>
          </cell>
          <cell r="B34">
            <v>944</v>
          </cell>
          <cell r="C34">
            <v>0.44599018355</v>
          </cell>
          <cell r="D34">
            <v>0</v>
          </cell>
          <cell r="E34">
            <v>0</v>
          </cell>
          <cell r="F34">
            <v>0</v>
          </cell>
          <cell r="G34">
            <v>0</v>
          </cell>
          <cell r="H34">
            <v>0</v>
          </cell>
          <cell r="I34">
            <v>0</v>
          </cell>
          <cell r="J34">
            <v>0.02157519662696423</v>
          </cell>
          <cell r="K34">
            <v>4.837594508298283</v>
          </cell>
          <cell r="L34">
            <v>0.049137741275736065</v>
          </cell>
          <cell r="M34">
            <v>11.017673278054838</v>
          </cell>
          <cell r="N34">
            <v>0.11093116187674593</v>
          </cell>
          <cell r="O34">
            <v>24.873005274186585</v>
          </cell>
          <cell r="P34" t="str">
            <v>M4</v>
          </cell>
          <cell r="Q34" t="str">
            <v>MINOR</v>
          </cell>
          <cell r="R34" t="str">
            <v>Infiltration or attenuation depending on site characteristics, and not in any SPZ</v>
          </cell>
        </row>
        <row r="35">
          <cell r="A35" t="str">
            <v>BAS015</v>
          </cell>
          <cell r="B35">
            <v>945</v>
          </cell>
          <cell r="C35">
            <v>0.24319166805</v>
          </cell>
          <cell r="D35">
            <v>0</v>
          </cell>
          <cell r="E35">
            <v>0</v>
          </cell>
          <cell r="F35">
            <v>0</v>
          </cell>
          <cell r="G35">
            <v>0</v>
          </cell>
          <cell r="H35">
            <v>0</v>
          </cell>
          <cell r="I35">
            <v>0</v>
          </cell>
          <cell r="J35">
            <v>0</v>
          </cell>
          <cell r="K35">
            <v>0</v>
          </cell>
          <cell r="L35">
            <v>0</v>
          </cell>
          <cell r="M35">
            <v>0</v>
          </cell>
          <cell r="N35">
            <v>0</v>
          </cell>
          <cell r="O35">
            <v>0</v>
          </cell>
          <cell r="P35" t="str">
            <v>Poor</v>
          </cell>
          <cell r="Q35" t="str">
            <v>NONE</v>
          </cell>
          <cell r="R35" t="str">
            <v>Geology has very low permeability and infiltraion SUDS are likely to be less suitable, although site investigations should be carried out to confirm this</v>
          </cell>
        </row>
        <row r="36">
          <cell r="A36" t="str">
            <v>BAS016</v>
          </cell>
          <cell r="B36">
            <v>946</v>
          </cell>
          <cell r="C36">
            <v>3.13748645545</v>
          </cell>
          <cell r="D36">
            <v>0</v>
          </cell>
          <cell r="E36">
            <v>0</v>
          </cell>
          <cell r="F36">
            <v>0</v>
          </cell>
          <cell r="G36">
            <v>0</v>
          </cell>
          <cell r="H36">
            <v>0</v>
          </cell>
          <cell r="I36">
            <v>0</v>
          </cell>
          <cell r="J36">
            <v>0</v>
          </cell>
          <cell r="K36">
            <v>0</v>
          </cell>
          <cell r="L36">
            <v>0</v>
          </cell>
          <cell r="M36">
            <v>0</v>
          </cell>
          <cell r="N36">
            <v>0</v>
          </cell>
          <cell r="O36">
            <v>0</v>
          </cell>
          <cell r="P36" t="str">
            <v>Poor</v>
          </cell>
          <cell r="Q36" t="str">
            <v>NONE</v>
          </cell>
          <cell r="R36" t="str">
            <v>Geology has very low permeability and infiltraion SUDS are likely to be less suitable, although site investigations should be carried out to confirm this</v>
          </cell>
        </row>
        <row r="37">
          <cell r="A37" t="str">
            <v>BAS017</v>
          </cell>
          <cell r="B37">
            <v>935</v>
          </cell>
          <cell r="C37">
            <v>2.63072002897</v>
          </cell>
          <cell r="D37">
            <v>0</v>
          </cell>
          <cell r="E37">
            <v>0</v>
          </cell>
          <cell r="F37">
            <v>0</v>
          </cell>
          <cell r="G37">
            <v>0</v>
          </cell>
          <cell r="H37">
            <v>0</v>
          </cell>
          <cell r="I37">
            <v>0</v>
          </cell>
          <cell r="J37">
            <v>0</v>
          </cell>
          <cell r="K37">
            <v>0</v>
          </cell>
          <cell r="L37">
            <v>0.00983040585099569</v>
          </cell>
          <cell r="M37">
            <v>0.3736773865231325</v>
          </cell>
          <cell r="N37">
            <v>0.04830408776576429</v>
          </cell>
          <cell r="O37">
            <v>1.836154635758663</v>
          </cell>
          <cell r="P37" t="str">
            <v>Poor</v>
          </cell>
          <cell r="Q37" t="str">
            <v>NONE</v>
          </cell>
          <cell r="R37" t="str">
            <v>Geology has very low permeability and infiltraion SUDS are likely to be less suitable, although site investigations should be carried out to confirm this</v>
          </cell>
        </row>
        <row r="38">
          <cell r="A38" t="str">
            <v>BAS018</v>
          </cell>
          <cell r="B38">
            <v>954</v>
          </cell>
          <cell r="C38">
            <v>7.564828534250001</v>
          </cell>
          <cell r="D38">
            <v>0</v>
          </cell>
          <cell r="E38">
            <v>0</v>
          </cell>
          <cell r="F38">
            <v>0</v>
          </cell>
          <cell r="G38">
            <v>0</v>
          </cell>
          <cell r="H38">
            <v>0</v>
          </cell>
          <cell r="I38">
            <v>0</v>
          </cell>
          <cell r="J38">
            <v>2.4803373035772376E-05</v>
          </cell>
          <cell r="K38">
            <v>0.0003278775311756812</v>
          </cell>
          <cell r="L38">
            <v>0.008359980000369251</v>
          </cell>
          <cell r="M38">
            <v>0.11051116310857775</v>
          </cell>
          <cell r="N38">
            <v>0.0732952660596745</v>
          </cell>
          <cell r="O38">
            <v>0.9688952727458112</v>
          </cell>
          <cell r="P38" t="str">
            <v>M4</v>
          </cell>
          <cell r="Q38" t="str">
            <v>MINOR</v>
          </cell>
          <cell r="R38" t="str">
            <v>Infiltration or attenuation depending on site characteristics, and not in any SPZ</v>
          </cell>
        </row>
        <row r="39">
          <cell r="A39" t="str">
            <v>BAS019</v>
          </cell>
          <cell r="B39">
            <v>955</v>
          </cell>
          <cell r="C39">
            <v>4.51443009695</v>
          </cell>
          <cell r="D39">
            <v>0</v>
          </cell>
          <cell r="E39">
            <v>0</v>
          </cell>
          <cell r="F39">
            <v>0</v>
          </cell>
          <cell r="G39">
            <v>0</v>
          </cell>
          <cell r="H39">
            <v>0</v>
          </cell>
          <cell r="I39">
            <v>0</v>
          </cell>
          <cell r="J39">
            <v>0</v>
          </cell>
          <cell r="K39">
            <v>0</v>
          </cell>
          <cell r="L39">
            <v>0</v>
          </cell>
          <cell r="M39">
            <v>0</v>
          </cell>
          <cell r="N39">
            <v>0</v>
          </cell>
          <cell r="O39">
            <v>0</v>
          </cell>
          <cell r="P39" t="str">
            <v>Poor</v>
          </cell>
          <cell r="Q39" t="str">
            <v>NONE</v>
          </cell>
          <cell r="R39" t="str">
            <v>Geology has very low permeability and infiltraion SUDS are likely to be less suitable, although site investigations should be carried out to confirm this</v>
          </cell>
        </row>
        <row r="40">
          <cell r="A40" t="str">
            <v>BAS020</v>
          </cell>
          <cell r="B40">
            <v>956</v>
          </cell>
          <cell r="C40">
            <v>0.34870566635</v>
          </cell>
          <cell r="D40">
            <v>0</v>
          </cell>
          <cell r="E40">
            <v>0</v>
          </cell>
          <cell r="F40">
            <v>0</v>
          </cell>
          <cell r="G40">
            <v>0</v>
          </cell>
          <cell r="H40">
            <v>0</v>
          </cell>
          <cell r="I40">
            <v>0</v>
          </cell>
          <cell r="J40">
            <v>0</v>
          </cell>
          <cell r="K40">
            <v>0</v>
          </cell>
          <cell r="L40">
            <v>0</v>
          </cell>
          <cell r="M40">
            <v>0</v>
          </cell>
          <cell r="N40">
            <v>0</v>
          </cell>
          <cell r="O40">
            <v>0</v>
          </cell>
          <cell r="P40" t="str">
            <v>Poor</v>
          </cell>
          <cell r="Q40" t="str">
            <v>NONE</v>
          </cell>
          <cell r="R40" t="str">
            <v>Geology has very low permeability and infiltraion SUDS are likely to be less suitable, although site investigations should be carried out to confirm this</v>
          </cell>
        </row>
        <row r="41">
          <cell r="A41" t="str">
            <v>BAS021</v>
          </cell>
          <cell r="B41">
            <v>957</v>
          </cell>
          <cell r="C41">
            <v>6.53496164395</v>
          </cell>
          <cell r="D41">
            <v>0</v>
          </cell>
          <cell r="E41">
            <v>0</v>
          </cell>
          <cell r="F41">
            <v>0</v>
          </cell>
          <cell r="G41">
            <v>0</v>
          </cell>
          <cell r="H41">
            <v>0</v>
          </cell>
          <cell r="I41">
            <v>0</v>
          </cell>
          <cell r="J41">
            <v>0</v>
          </cell>
          <cell r="K41">
            <v>0</v>
          </cell>
          <cell r="L41">
            <v>0.0576</v>
          </cell>
          <cell r="M41">
            <v>0.8814129774323233</v>
          </cell>
          <cell r="N41">
            <v>0.4137518478400675</v>
          </cell>
          <cell r="O41">
            <v>6.331358474354852</v>
          </cell>
          <cell r="P41" t="str">
            <v>Poor</v>
          </cell>
          <cell r="Q41" t="str">
            <v>NONE</v>
          </cell>
          <cell r="R41" t="str">
            <v>Geology has very low permeability and infiltraion SUDS are likely to be less suitable, although site investigations should be carried out to confirm this</v>
          </cell>
        </row>
        <row r="42">
          <cell r="A42" t="str">
            <v>BAS022</v>
          </cell>
          <cell r="B42">
            <v>958</v>
          </cell>
          <cell r="C42">
            <v>2.0095564860999997</v>
          </cell>
          <cell r="D42">
            <v>0</v>
          </cell>
          <cell r="E42">
            <v>0</v>
          </cell>
          <cell r="F42">
            <v>0</v>
          </cell>
          <cell r="G42">
            <v>0</v>
          </cell>
          <cell r="H42">
            <v>0</v>
          </cell>
          <cell r="I42">
            <v>0</v>
          </cell>
          <cell r="J42">
            <v>0</v>
          </cell>
          <cell r="K42">
            <v>0</v>
          </cell>
          <cell r="L42">
            <v>0</v>
          </cell>
          <cell r="M42">
            <v>0</v>
          </cell>
          <cell r="N42">
            <v>0.0001494528000313163</v>
          </cell>
          <cell r="O42">
            <v>0.0074371037124397205</v>
          </cell>
          <cell r="P42" t="str">
            <v>Poor</v>
          </cell>
          <cell r="Q42" t="str">
            <v>NONE</v>
          </cell>
          <cell r="R42" t="str">
            <v>Geology has very low permeability and infiltraion SUDS are likely to be less suitable, although site investigations should be carried out to confirm this</v>
          </cell>
        </row>
        <row r="43">
          <cell r="A43" t="str">
            <v>BAS023</v>
          </cell>
          <cell r="B43">
            <v>959</v>
          </cell>
          <cell r="C43">
            <v>2.3612367197</v>
          </cell>
          <cell r="D43">
            <v>0</v>
          </cell>
          <cell r="E43">
            <v>0</v>
          </cell>
          <cell r="F43">
            <v>0</v>
          </cell>
          <cell r="G43">
            <v>0</v>
          </cell>
          <cell r="H43">
            <v>0</v>
          </cell>
          <cell r="I43">
            <v>0</v>
          </cell>
          <cell r="J43">
            <v>0</v>
          </cell>
          <cell r="K43">
            <v>0</v>
          </cell>
          <cell r="L43">
            <v>0.004046351548381858</v>
          </cell>
          <cell r="M43">
            <v>0.17136577263189248</v>
          </cell>
          <cell r="N43">
            <v>0.15604213696507205</v>
          </cell>
          <cell r="O43">
            <v>6.608491883223699</v>
          </cell>
          <cell r="P43" t="str">
            <v>Poor</v>
          </cell>
          <cell r="Q43" t="str">
            <v>NONE</v>
          </cell>
          <cell r="R43" t="str">
            <v>Geology has very low permeability and infiltraion SUDS are likely to be less suitable, although site investigations should be carried out to confirm this</v>
          </cell>
        </row>
        <row r="44">
          <cell r="A44" t="str">
            <v>BAS024</v>
          </cell>
          <cell r="B44">
            <v>960</v>
          </cell>
          <cell r="C44">
            <v>3.0610159821000003</v>
          </cell>
          <cell r="D44">
            <v>0</v>
          </cell>
          <cell r="E44">
            <v>0</v>
          </cell>
          <cell r="F44">
            <v>0</v>
          </cell>
          <cell r="G44">
            <v>0</v>
          </cell>
          <cell r="H44">
            <v>0</v>
          </cell>
          <cell r="I44">
            <v>0</v>
          </cell>
          <cell r="J44">
            <v>0</v>
          </cell>
          <cell r="K44">
            <v>0</v>
          </cell>
          <cell r="L44">
            <v>6.275788020671055E-06</v>
          </cell>
          <cell r="M44">
            <v>0.00020502303997660187</v>
          </cell>
          <cell r="N44">
            <v>0.0023327794782444754</v>
          </cell>
          <cell r="O44">
            <v>0.07620932043105766</v>
          </cell>
          <cell r="P44" t="str">
            <v>Poor</v>
          </cell>
          <cell r="Q44" t="str">
            <v>NONE</v>
          </cell>
          <cell r="R44" t="str">
            <v>Geology has very low permeability and infiltraion SUDS are likely to be less suitable, although site investigations should be carried out to confirm this</v>
          </cell>
        </row>
        <row r="45">
          <cell r="A45" t="str">
            <v>BAS025</v>
          </cell>
          <cell r="B45">
            <v>937</v>
          </cell>
          <cell r="C45">
            <v>1.21678316135</v>
          </cell>
          <cell r="D45">
            <v>0</v>
          </cell>
          <cell r="E45">
            <v>0</v>
          </cell>
          <cell r="F45">
            <v>0</v>
          </cell>
          <cell r="G45">
            <v>0</v>
          </cell>
          <cell r="H45">
            <v>0</v>
          </cell>
          <cell r="I45">
            <v>0</v>
          </cell>
          <cell r="J45">
            <v>0</v>
          </cell>
          <cell r="K45">
            <v>0</v>
          </cell>
          <cell r="L45">
            <v>0.00018578000012785197</v>
          </cell>
          <cell r="M45">
            <v>0.015268127142861859</v>
          </cell>
          <cell r="N45">
            <v>0.03711705343160967</v>
          </cell>
          <cell r="O45">
            <v>3.0504246451297807</v>
          </cell>
          <cell r="P45" t="str">
            <v>Poor</v>
          </cell>
          <cell r="Q45" t="str">
            <v>NONE</v>
          </cell>
          <cell r="R45" t="str">
            <v>Geology has very low permeability and infiltraion SUDS are likely to be less suitable, although site investigations should be carried out to confirm this</v>
          </cell>
        </row>
        <row r="46">
          <cell r="A46" t="str">
            <v>BAS026</v>
          </cell>
          <cell r="B46">
            <v>961</v>
          </cell>
          <cell r="C46">
            <v>1.22994356475</v>
          </cell>
          <cell r="D46">
            <v>0</v>
          </cell>
          <cell r="E46">
            <v>0</v>
          </cell>
          <cell r="F46">
            <v>0</v>
          </cell>
          <cell r="G46">
            <v>0</v>
          </cell>
          <cell r="H46">
            <v>0</v>
          </cell>
          <cell r="I46">
            <v>0</v>
          </cell>
          <cell r="J46">
            <v>0</v>
          </cell>
          <cell r="K46">
            <v>0</v>
          </cell>
          <cell r="L46">
            <v>0</v>
          </cell>
          <cell r="M46">
            <v>0</v>
          </cell>
          <cell r="N46">
            <v>0</v>
          </cell>
          <cell r="O46">
            <v>0</v>
          </cell>
          <cell r="P46" t="str">
            <v>M4</v>
          </cell>
          <cell r="Q46" t="str">
            <v>MINOR</v>
          </cell>
          <cell r="R46" t="str">
            <v>Infiltration or attenuation depending on site characteristics, and not in any SPZ</v>
          </cell>
        </row>
        <row r="47">
          <cell r="A47" t="str">
            <v>BAS027</v>
          </cell>
          <cell r="B47">
            <v>962</v>
          </cell>
          <cell r="C47">
            <v>0.11000424875199999</v>
          </cell>
          <cell r="D47">
            <v>0</v>
          </cell>
          <cell r="E47">
            <v>0</v>
          </cell>
          <cell r="F47">
            <v>0</v>
          </cell>
          <cell r="G47">
            <v>0</v>
          </cell>
          <cell r="H47">
            <v>0</v>
          </cell>
          <cell r="I47">
            <v>0</v>
          </cell>
          <cell r="J47">
            <v>0</v>
          </cell>
          <cell r="K47">
            <v>0</v>
          </cell>
          <cell r="L47">
            <v>0</v>
          </cell>
          <cell r="M47">
            <v>0</v>
          </cell>
          <cell r="N47">
            <v>0</v>
          </cell>
          <cell r="O47">
            <v>0</v>
          </cell>
          <cell r="P47" t="str">
            <v>M4</v>
          </cell>
          <cell r="Q47" t="str">
            <v>MINOR</v>
          </cell>
          <cell r="R47" t="str">
            <v>Infiltration or attenuation depending on site characteristics, and not in any SPZ</v>
          </cell>
        </row>
        <row r="48">
          <cell r="A48" t="str">
            <v>BAS027</v>
          </cell>
          <cell r="B48">
            <v>970</v>
          </cell>
          <cell r="C48">
            <v>0.47927979475000004</v>
          </cell>
          <cell r="D48">
            <v>0</v>
          </cell>
          <cell r="E48">
            <v>0</v>
          </cell>
          <cell r="F48">
            <v>0</v>
          </cell>
          <cell r="G48">
            <v>0</v>
          </cell>
          <cell r="H48">
            <v>0</v>
          </cell>
          <cell r="I48">
            <v>0</v>
          </cell>
          <cell r="J48">
            <v>0</v>
          </cell>
          <cell r="K48">
            <v>0</v>
          </cell>
          <cell r="L48">
            <v>0</v>
          </cell>
          <cell r="M48">
            <v>0</v>
          </cell>
          <cell r="N48">
            <v>0</v>
          </cell>
          <cell r="O48">
            <v>0</v>
          </cell>
          <cell r="P48" t="str">
            <v>Poor</v>
          </cell>
          <cell r="Q48" t="str">
            <v>NONE</v>
          </cell>
          <cell r="R48" t="str">
            <v>Geology has very low permeability and infiltraion SUDS are likely to be less suitable, although site investigations should be carried out to confirm this</v>
          </cell>
        </row>
        <row r="49">
          <cell r="A49" t="str">
            <v>BAS028</v>
          </cell>
          <cell r="B49">
            <v>963</v>
          </cell>
          <cell r="C49">
            <v>0.3857603097</v>
          </cell>
          <cell r="D49">
            <v>0</v>
          </cell>
          <cell r="E49">
            <v>0</v>
          </cell>
          <cell r="F49">
            <v>0</v>
          </cell>
          <cell r="G49">
            <v>0</v>
          </cell>
          <cell r="H49">
            <v>0</v>
          </cell>
          <cell r="I49">
            <v>0</v>
          </cell>
          <cell r="J49">
            <v>0</v>
          </cell>
          <cell r="K49">
            <v>0</v>
          </cell>
          <cell r="L49">
            <v>0</v>
          </cell>
          <cell r="M49">
            <v>0</v>
          </cell>
          <cell r="N49">
            <v>0</v>
          </cell>
          <cell r="O49">
            <v>0</v>
          </cell>
          <cell r="P49" t="str">
            <v>Poor</v>
          </cell>
          <cell r="Q49" t="str">
            <v>NONE</v>
          </cell>
          <cell r="R49" t="str">
            <v>Geology has very low permeability and infiltraion SUDS are likely to be less suitable, although site investigations should be carried out to confirm this</v>
          </cell>
        </row>
        <row r="50">
          <cell r="A50" t="str">
            <v>BAS029</v>
          </cell>
          <cell r="B50">
            <v>964</v>
          </cell>
          <cell r="C50">
            <v>0.2693041478</v>
          </cell>
          <cell r="D50">
            <v>0</v>
          </cell>
          <cell r="E50">
            <v>0</v>
          </cell>
          <cell r="F50">
            <v>0</v>
          </cell>
          <cell r="G50">
            <v>0</v>
          </cell>
          <cell r="H50">
            <v>0</v>
          </cell>
          <cell r="I50">
            <v>0</v>
          </cell>
          <cell r="J50">
            <v>0</v>
          </cell>
          <cell r="K50">
            <v>0</v>
          </cell>
          <cell r="L50">
            <v>0</v>
          </cell>
          <cell r="M50">
            <v>0</v>
          </cell>
          <cell r="N50">
            <v>0</v>
          </cell>
          <cell r="O50">
            <v>0</v>
          </cell>
          <cell r="P50" t="str">
            <v>Poor</v>
          </cell>
          <cell r="Q50" t="str">
            <v>NONE</v>
          </cell>
          <cell r="R50" t="str">
            <v>Geology has very low permeability and infiltraion SUDS are likely to be less suitable, although site investigations should be carried out to confirm this</v>
          </cell>
        </row>
        <row r="51">
          <cell r="A51" t="str">
            <v>BAS030</v>
          </cell>
          <cell r="B51">
            <v>965</v>
          </cell>
          <cell r="C51">
            <v>0.26124254805</v>
          </cell>
          <cell r="D51">
            <v>0</v>
          </cell>
          <cell r="E51">
            <v>0</v>
          </cell>
          <cell r="F51">
            <v>0</v>
          </cell>
          <cell r="G51">
            <v>0</v>
          </cell>
          <cell r="H51">
            <v>0</v>
          </cell>
          <cell r="I51">
            <v>0</v>
          </cell>
          <cell r="J51">
            <v>0</v>
          </cell>
          <cell r="K51">
            <v>0</v>
          </cell>
          <cell r="L51">
            <v>0</v>
          </cell>
          <cell r="M51">
            <v>0</v>
          </cell>
          <cell r="N51">
            <v>0</v>
          </cell>
          <cell r="O51">
            <v>0</v>
          </cell>
          <cell r="P51" t="str">
            <v>Poor</v>
          </cell>
          <cell r="Q51" t="str">
            <v>NONE</v>
          </cell>
          <cell r="R51" t="str">
            <v>Geology has very low permeability and infiltraion SUDS are likely to be less suitable, although site investigations should be carried out to confirm this</v>
          </cell>
        </row>
        <row r="52">
          <cell r="A52" t="str">
            <v>BAS031</v>
          </cell>
          <cell r="B52">
            <v>966</v>
          </cell>
          <cell r="C52">
            <v>0.09241452385</v>
          </cell>
          <cell r="D52">
            <v>0</v>
          </cell>
          <cell r="E52">
            <v>0</v>
          </cell>
          <cell r="F52">
            <v>0</v>
          </cell>
          <cell r="G52">
            <v>0</v>
          </cell>
          <cell r="H52">
            <v>0</v>
          </cell>
          <cell r="I52">
            <v>0</v>
          </cell>
          <cell r="J52">
            <v>0</v>
          </cell>
          <cell r="K52">
            <v>0</v>
          </cell>
          <cell r="L52">
            <v>0</v>
          </cell>
          <cell r="M52">
            <v>0</v>
          </cell>
          <cell r="N52">
            <v>0</v>
          </cell>
          <cell r="O52">
            <v>0</v>
          </cell>
          <cell r="P52" t="str">
            <v>Poor</v>
          </cell>
          <cell r="Q52" t="str">
            <v>NONE</v>
          </cell>
          <cell r="R52" t="str">
            <v>Geology has very low permeability and infiltraion SUDS are likely to be less suitable, although site investigations should be carried out to confirm this</v>
          </cell>
        </row>
        <row r="53">
          <cell r="A53" t="str">
            <v>BAS032</v>
          </cell>
          <cell r="B53">
            <v>967</v>
          </cell>
          <cell r="C53">
            <v>0.8804588041679999</v>
          </cell>
          <cell r="D53">
            <v>0</v>
          </cell>
          <cell r="E53">
            <v>0</v>
          </cell>
          <cell r="F53">
            <v>0</v>
          </cell>
          <cell r="G53">
            <v>0</v>
          </cell>
          <cell r="H53">
            <v>0</v>
          </cell>
          <cell r="I53">
            <v>0</v>
          </cell>
          <cell r="J53">
            <v>0.007756751323522481</v>
          </cell>
          <cell r="K53">
            <v>0.8809896938735613</v>
          </cell>
          <cell r="L53">
            <v>0.038518434886951516</v>
          </cell>
          <cell r="M53">
            <v>4.374813983869464</v>
          </cell>
          <cell r="N53">
            <v>0.23764709723652216</v>
          </cell>
          <cell r="O53">
            <v>26.991279559194098</v>
          </cell>
          <cell r="P53" t="str">
            <v>Poor</v>
          </cell>
          <cell r="Q53" t="str">
            <v>NONE</v>
          </cell>
          <cell r="R53" t="str">
            <v>Geology has very low permeability and infiltraion SUDS are likely to be less suitable, although site investigations should be carried out to confirm this</v>
          </cell>
        </row>
        <row r="54">
          <cell r="A54" t="str">
            <v>BAS033</v>
          </cell>
          <cell r="B54">
            <v>968</v>
          </cell>
          <cell r="C54">
            <v>0.18704810219</v>
          </cell>
          <cell r="D54">
            <v>0</v>
          </cell>
          <cell r="E54">
            <v>0</v>
          </cell>
          <cell r="F54">
            <v>0</v>
          </cell>
          <cell r="G54">
            <v>0</v>
          </cell>
          <cell r="H54">
            <v>0</v>
          </cell>
          <cell r="I54">
            <v>0</v>
          </cell>
          <cell r="J54">
            <v>0</v>
          </cell>
          <cell r="K54">
            <v>0</v>
          </cell>
          <cell r="L54">
            <v>0</v>
          </cell>
          <cell r="M54">
            <v>0</v>
          </cell>
          <cell r="N54">
            <v>0.0014554329759783472</v>
          </cell>
          <cell r="O54">
            <v>0.7781062512465083</v>
          </cell>
          <cell r="P54" t="str">
            <v>G4</v>
          </cell>
          <cell r="Q54" t="str">
            <v>MAJOR</v>
          </cell>
          <cell r="R54" t="str">
            <v>Highly permeable geology and not in any SPZ</v>
          </cell>
        </row>
        <row r="55">
          <cell r="A55" t="str">
            <v>BAS034</v>
          </cell>
          <cell r="B55">
            <v>969</v>
          </cell>
          <cell r="C55">
            <v>7.45097749187</v>
          </cell>
          <cell r="D55">
            <v>0</v>
          </cell>
          <cell r="E55">
            <v>0</v>
          </cell>
          <cell r="F55">
            <v>0</v>
          </cell>
          <cell r="G55">
            <v>0</v>
          </cell>
          <cell r="H55">
            <v>0</v>
          </cell>
          <cell r="I55">
            <v>0</v>
          </cell>
          <cell r="J55">
            <v>0</v>
          </cell>
          <cell r="K55">
            <v>0</v>
          </cell>
          <cell r="L55">
            <v>0</v>
          </cell>
          <cell r="M55">
            <v>0</v>
          </cell>
          <cell r="N55">
            <v>5.8250747035362273E-05</v>
          </cell>
          <cell r="O55">
            <v>0.0007817866461000793</v>
          </cell>
          <cell r="P55" t="str">
            <v>Poor</v>
          </cell>
          <cell r="Q55" t="str">
            <v>NONE</v>
          </cell>
          <cell r="R55" t="str">
            <v>Geology has very low permeability and infiltraion SUDS are likely to be less suitable, although site investigations should be carried out to confirm this</v>
          </cell>
        </row>
        <row r="56">
          <cell r="A56" t="str">
            <v>BAS035</v>
          </cell>
          <cell r="B56">
            <v>936</v>
          </cell>
          <cell r="C56">
            <v>2.68157666728</v>
          </cell>
          <cell r="D56">
            <v>0</v>
          </cell>
          <cell r="E56">
            <v>0</v>
          </cell>
          <cell r="F56">
            <v>0</v>
          </cell>
          <cell r="G56">
            <v>0</v>
          </cell>
          <cell r="H56">
            <v>0</v>
          </cell>
          <cell r="I56">
            <v>0</v>
          </cell>
          <cell r="J56">
            <v>0</v>
          </cell>
          <cell r="K56">
            <v>0</v>
          </cell>
          <cell r="L56">
            <v>0</v>
          </cell>
          <cell r="M56">
            <v>0</v>
          </cell>
          <cell r="N56">
            <v>0</v>
          </cell>
          <cell r="O56">
            <v>0</v>
          </cell>
          <cell r="P56" t="str">
            <v>Poor</v>
          </cell>
          <cell r="Q56" t="str">
            <v>NONE</v>
          </cell>
          <cell r="R56" t="str">
            <v>Geology has very low permeability and infiltraion SUDS are likely to be less suitable, although site investigations should be carried out to confirm this</v>
          </cell>
        </row>
        <row r="57">
          <cell r="A57" t="str">
            <v>BISH001</v>
          </cell>
          <cell r="B57">
            <v>17</v>
          </cell>
          <cell r="C57">
            <v>6.48109416376</v>
          </cell>
          <cell r="D57">
            <v>0</v>
          </cell>
          <cell r="E57">
            <v>0</v>
          </cell>
          <cell r="F57">
            <v>0</v>
          </cell>
          <cell r="G57">
            <v>0</v>
          </cell>
          <cell r="H57">
            <v>0</v>
          </cell>
          <cell r="I57">
            <v>0</v>
          </cell>
          <cell r="J57">
            <v>0.007425358319889814</v>
          </cell>
          <cell r="K57">
            <v>0.1145695176195681</v>
          </cell>
          <cell r="L57">
            <v>0.007425358319889814</v>
          </cell>
          <cell r="M57">
            <v>0.1145695176195681</v>
          </cell>
          <cell r="N57">
            <v>0.02970620727277556</v>
          </cell>
          <cell r="O57">
            <v>0.4583517307753716</v>
          </cell>
          <cell r="P57" t="str">
            <v>Poor</v>
          </cell>
          <cell r="Q57" t="str">
            <v>NONE</v>
          </cell>
          <cell r="R57" t="str">
            <v>Geology has very low permeability and infiltraion SUDS are likely to be less suitable, although site investigations should be carried out to confirm this</v>
          </cell>
        </row>
        <row r="58">
          <cell r="A58" t="str">
            <v>BISH002</v>
          </cell>
          <cell r="B58">
            <v>18</v>
          </cell>
          <cell r="C58">
            <v>0.9136303157500001</v>
          </cell>
          <cell r="D58">
            <v>0</v>
          </cell>
          <cell r="E58">
            <v>0</v>
          </cell>
          <cell r="F58">
            <v>0</v>
          </cell>
          <cell r="G58">
            <v>0</v>
          </cell>
          <cell r="H58">
            <v>0</v>
          </cell>
          <cell r="I58">
            <v>0</v>
          </cell>
          <cell r="J58">
            <v>0</v>
          </cell>
          <cell r="K58">
            <v>0</v>
          </cell>
          <cell r="L58">
            <v>0</v>
          </cell>
          <cell r="M58">
            <v>0</v>
          </cell>
          <cell r="N58">
            <v>0</v>
          </cell>
          <cell r="O58">
            <v>0</v>
          </cell>
          <cell r="P58" t="str">
            <v>Poor</v>
          </cell>
          <cell r="Q58" t="str">
            <v>NONE</v>
          </cell>
          <cell r="R58" t="str">
            <v>Geology has very low permeability and infiltraion SUDS are likely to be less suitable, although site investigations should be carried out to confirm this</v>
          </cell>
        </row>
        <row r="59">
          <cell r="A59" t="str">
            <v>BISH003</v>
          </cell>
          <cell r="B59">
            <v>19</v>
          </cell>
          <cell r="C59">
            <v>0.208335449</v>
          </cell>
          <cell r="D59">
            <v>0</v>
          </cell>
          <cell r="E59">
            <v>0</v>
          </cell>
          <cell r="F59">
            <v>0</v>
          </cell>
          <cell r="G59">
            <v>0</v>
          </cell>
          <cell r="H59">
            <v>0</v>
          </cell>
          <cell r="I59">
            <v>0</v>
          </cell>
          <cell r="J59">
            <v>0</v>
          </cell>
          <cell r="K59">
            <v>0</v>
          </cell>
          <cell r="L59">
            <v>0</v>
          </cell>
          <cell r="M59">
            <v>0</v>
          </cell>
          <cell r="N59">
            <v>0</v>
          </cell>
          <cell r="O59">
            <v>0</v>
          </cell>
          <cell r="P59" t="str">
            <v>Poor</v>
          </cell>
          <cell r="Q59" t="str">
            <v>NONE</v>
          </cell>
          <cell r="R59" t="str">
            <v>Geology has very low permeability and infiltraion SUDS are likely to be less suitable, although site investigations should be carried out to confirm this</v>
          </cell>
        </row>
        <row r="60">
          <cell r="A60" t="str">
            <v>BISH005</v>
          </cell>
          <cell r="B60">
            <v>37</v>
          </cell>
          <cell r="C60">
            <v>1.14988342085</v>
          </cell>
          <cell r="D60">
            <v>0</v>
          </cell>
          <cell r="E60">
            <v>0</v>
          </cell>
          <cell r="F60">
            <v>0</v>
          </cell>
          <cell r="G60">
            <v>0</v>
          </cell>
          <cell r="H60">
            <v>0</v>
          </cell>
          <cell r="I60">
            <v>0</v>
          </cell>
          <cell r="J60">
            <v>0</v>
          </cell>
          <cell r="K60">
            <v>0</v>
          </cell>
          <cell r="L60">
            <v>0</v>
          </cell>
          <cell r="M60">
            <v>0</v>
          </cell>
          <cell r="N60">
            <v>0</v>
          </cell>
          <cell r="O60">
            <v>0</v>
          </cell>
          <cell r="P60" t="str">
            <v>M4</v>
          </cell>
          <cell r="Q60" t="str">
            <v>MINOR</v>
          </cell>
          <cell r="R60" t="str">
            <v>Infiltration or attenuation depending on site characteristics, and not in any SPZ</v>
          </cell>
        </row>
        <row r="61">
          <cell r="A61" t="str">
            <v>BISH006</v>
          </cell>
          <cell r="B61">
            <v>20</v>
          </cell>
          <cell r="C61">
            <v>4.22865318845</v>
          </cell>
          <cell r="D61">
            <v>0</v>
          </cell>
          <cell r="E61">
            <v>0</v>
          </cell>
          <cell r="F61">
            <v>0</v>
          </cell>
          <cell r="G61">
            <v>0</v>
          </cell>
          <cell r="H61">
            <v>0</v>
          </cell>
          <cell r="I61">
            <v>0</v>
          </cell>
          <cell r="J61">
            <v>0</v>
          </cell>
          <cell r="K61">
            <v>0</v>
          </cell>
          <cell r="L61">
            <v>0</v>
          </cell>
          <cell r="M61">
            <v>0</v>
          </cell>
          <cell r="N61">
            <v>0.015157457654953618</v>
          </cell>
          <cell r="O61">
            <v>0.3584464598883205</v>
          </cell>
          <cell r="P61" t="str">
            <v>Poor</v>
          </cell>
          <cell r="Q61" t="str">
            <v>NONE</v>
          </cell>
          <cell r="R61" t="str">
            <v>Geology has very low permeability and infiltraion SUDS are likely to be less suitable, although site investigations should be carried out to confirm this</v>
          </cell>
        </row>
        <row r="62">
          <cell r="A62" t="str">
            <v>BISH007</v>
          </cell>
          <cell r="B62">
            <v>21</v>
          </cell>
          <cell r="C62">
            <v>1.21056154685</v>
          </cell>
          <cell r="D62">
            <v>0</v>
          </cell>
          <cell r="E62">
            <v>0</v>
          </cell>
          <cell r="F62">
            <v>0</v>
          </cell>
          <cell r="G62">
            <v>0</v>
          </cell>
          <cell r="H62">
            <v>0</v>
          </cell>
          <cell r="I62">
            <v>0</v>
          </cell>
          <cell r="J62">
            <v>0</v>
          </cell>
          <cell r="K62">
            <v>0</v>
          </cell>
          <cell r="L62">
            <v>0.0022563850834923043</v>
          </cell>
          <cell r="M62">
            <v>0.18639160391007292</v>
          </cell>
          <cell r="N62">
            <v>0.009428565944124485</v>
          </cell>
          <cell r="O62">
            <v>0.7788588666688232</v>
          </cell>
          <cell r="P62" t="str">
            <v>M4</v>
          </cell>
          <cell r="Q62" t="str">
            <v>MINOR</v>
          </cell>
          <cell r="R62" t="str">
            <v>Infiltration or attenuation depending on site characteristics, and not in any SPZ</v>
          </cell>
        </row>
        <row r="63">
          <cell r="A63" t="str">
            <v>BISH008sd</v>
          </cell>
          <cell r="B63">
            <v>36</v>
          </cell>
          <cell r="C63">
            <v>1.92580080796</v>
          </cell>
          <cell r="D63">
            <v>0</v>
          </cell>
          <cell r="E63">
            <v>0</v>
          </cell>
          <cell r="F63">
            <v>0</v>
          </cell>
          <cell r="G63">
            <v>0</v>
          </cell>
          <cell r="H63">
            <v>0</v>
          </cell>
          <cell r="I63">
            <v>0</v>
          </cell>
          <cell r="J63">
            <v>0</v>
          </cell>
          <cell r="K63">
            <v>0</v>
          </cell>
          <cell r="L63">
            <v>0</v>
          </cell>
          <cell r="M63">
            <v>0</v>
          </cell>
          <cell r="N63">
            <v>0</v>
          </cell>
          <cell r="O63">
            <v>0</v>
          </cell>
          <cell r="P63" t="str">
            <v>Poor</v>
          </cell>
          <cell r="Q63" t="str">
            <v>NONE</v>
          </cell>
          <cell r="R63" t="str">
            <v>Geology has very low permeability and infiltraion SUDS are likely to be less suitable, although site investigations should be carried out to confirm this</v>
          </cell>
        </row>
        <row r="64">
          <cell r="A64" t="str">
            <v>BISH009</v>
          </cell>
          <cell r="B64">
            <v>22</v>
          </cell>
          <cell r="C64">
            <v>4.1076398118999995</v>
          </cell>
          <cell r="D64">
            <v>0</v>
          </cell>
          <cell r="E64">
            <v>0</v>
          </cell>
          <cell r="F64">
            <v>0</v>
          </cell>
          <cell r="G64">
            <v>0</v>
          </cell>
          <cell r="H64">
            <v>0</v>
          </cell>
          <cell r="I64">
            <v>0</v>
          </cell>
          <cell r="J64">
            <v>0</v>
          </cell>
          <cell r="K64">
            <v>0</v>
          </cell>
          <cell r="L64">
            <v>0</v>
          </cell>
          <cell r="M64">
            <v>0</v>
          </cell>
          <cell r="N64">
            <v>0</v>
          </cell>
          <cell r="O64">
            <v>0</v>
          </cell>
          <cell r="P64" t="str">
            <v>Poor</v>
          </cell>
          <cell r="Q64" t="str">
            <v>NONE</v>
          </cell>
          <cell r="R64" t="str">
            <v>Geology has very low permeability and infiltraion SUDS are likely to be less suitable, although site investigations should be carried out to confirm this</v>
          </cell>
        </row>
        <row r="65">
          <cell r="A65" t="str">
            <v>BISH010</v>
          </cell>
          <cell r="B65">
            <v>23</v>
          </cell>
          <cell r="C65">
            <v>1.23091262505</v>
          </cell>
          <cell r="D65">
            <v>0</v>
          </cell>
          <cell r="E65">
            <v>0</v>
          </cell>
          <cell r="F65">
            <v>0</v>
          </cell>
          <cell r="G65">
            <v>0</v>
          </cell>
          <cell r="H65">
            <v>0</v>
          </cell>
          <cell r="I65">
            <v>0</v>
          </cell>
          <cell r="J65">
            <v>0.0004678482874052726</v>
          </cell>
          <cell r="K65">
            <v>0.038008245092641606</v>
          </cell>
          <cell r="L65">
            <v>0.004246652840060368</v>
          </cell>
          <cell r="M65">
            <v>0.3450003480050315</v>
          </cell>
          <cell r="N65">
            <v>0.008227482840121909</v>
          </cell>
          <cell r="O65">
            <v>0.6684051063159505</v>
          </cell>
          <cell r="P65" t="str">
            <v>M4</v>
          </cell>
          <cell r="Q65" t="str">
            <v>MINOR</v>
          </cell>
          <cell r="R65" t="str">
            <v>Infiltration or attenuation depending on site characteristics, and not in any SPZ</v>
          </cell>
        </row>
        <row r="66">
          <cell r="A66" t="str">
            <v>BISH011</v>
          </cell>
          <cell r="B66">
            <v>24</v>
          </cell>
          <cell r="C66">
            <v>1.789733897</v>
          </cell>
          <cell r="D66">
            <v>0</v>
          </cell>
          <cell r="E66">
            <v>0</v>
          </cell>
          <cell r="F66">
            <v>0</v>
          </cell>
          <cell r="G66">
            <v>0</v>
          </cell>
          <cell r="H66">
            <v>0</v>
          </cell>
          <cell r="I66">
            <v>0</v>
          </cell>
          <cell r="J66">
            <v>0</v>
          </cell>
          <cell r="K66">
            <v>0</v>
          </cell>
          <cell r="L66">
            <v>0</v>
          </cell>
          <cell r="M66">
            <v>0</v>
          </cell>
          <cell r="N66">
            <v>0</v>
          </cell>
          <cell r="O66">
            <v>0</v>
          </cell>
          <cell r="P66" t="str">
            <v>Poor</v>
          </cell>
          <cell r="Q66" t="str">
            <v>NONE</v>
          </cell>
          <cell r="R66" t="str">
            <v>Geology has very low permeability and infiltraion SUDS are likely to be less suitable, although site investigations should be carried out to confirm this</v>
          </cell>
        </row>
        <row r="67">
          <cell r="A67" t="str">
            <v>BISH012</v>
          </cell>
          <cell r="B67">
            <v>35</v>
          </cell>
          <cell r="C67">
            <v>2.29509184351</v>
          </cell>
          <cell r="D67">
            <v>0</v>
          </cell>
          <cell r="E67">
            <v>0</v>
          </cell>
          <cell r="F67">
            <v>0</v>
          </cell>
          <cell r="G67">
            <v>0</v>
          </cell>
          <cell r="H67">
            <v>0</v>
          </cell>
          <cell r="I67">
            <v>0</v>
          </cell>
          <cell r="J67">
            <v>0</v>
          </cell>
          <cell r="K67">
            <v>0</v>
          </cell>
          <cell r="L67">
            <v>0</v>
          </cell>
          <cell r="M67">
            <v>0</v>
          </cell>
          <cell r="N67">
            <v>0</v>
          </cell>
          <cell r="O67">
            <v>0</v>
          </cell>
          <cell r="P67" t="str">
            <v>Poor</v>
          </cell>
          <cell r="Q67" t="str">
            <v>NONE</v>
          </cell>
          <cell r="R67" t="str">
            <v>Geology has very low permeability and infiltraion SUDS are likely to be less suitable, although site investigations should be carried out to confirm this</v>
          </cell>
        </row>
        <row r="68">
          <cell r="A68" t="str">
            <v>BISH013</v>
          </cell>
          <cell r="B68">
            <v>1191</v>
          </cell>
          <cell r="C68">
            <v>1.9188174602999999</v>
          </cell>
          <cell r="D68">
            <v>0</v>
          </cell>
          <cell r="E68">
            <v>0</v>
          </cell>
          <cell r="F68">
            <v>0</v>
          </cell>
          <cell r="G68">
            <v>0</v>
          </cell>
          <cell r="H68">
            <v>0</v>
          </cell>
          <cell r="I68">
            <v>0</v>
          </cell>
          <cell r="J68">
            <v>0</v>
          </cell>
          <cell r="K68">
            <v>0</v>
          </cell>
          <cell r="L68">
            <v>0</v>
          </cell>
          <cell r="M68">
            <v>0</v>
          </cell>
          <cell r="N68">
            <v>0</v>
          </cell>
          <cell r="O68">
            <v>0</v>
          </cell>
          <cell r="P68" t="str">
            <v>Poor</v>
          </cell>
          <cell r="Q68" t="str">
            <v>NONE</v>
          </cell>
          <cell r="R68" t="str">
            <v>Geology has very low permeability and infiltraion SUDS are likely to be less suitable, although site investigations should be carried out to confirm this</v>
          </cell>
        </row>
        <row r="69">
          <cell r="A69" t="str">
            <v>BISH014</v>
          </cell>
          <cell r="B69">
            <v>25</v>
          </cell>
          <cell r="C69">
            <v>1.9515517079500002</v>
          </cell>
          <cell r="D69">
            <v>0</v>
          </cell>
          <cell r="E69">
            <v>0</v>
          </cell>
          <cell r="F69">
            <v>0</v>
          </cell>
          <cell r="G69">
            <v>0</v>
          </cell>
          <cell r="H69">
            <v>0</v>
          </cell>
          <cell r="I69">
            <v>0</v>
          </cell>
          <cell r="J69">
            <v>0.009425928086155673</v>
          </cell>
          <cell r="K69">
            <v>0.48299658409036483</v>
          </cell>
          <cell r="L69">
            <v>0.019144599666410564</v>
          </cell>
          <cell r="M69">
            <v>0.9809937184047731</v>
          </cell>
          <cell r="N69">
            <v>0.03728817366010258</v>
          </cell>
          <cell r="O69">
            <v>1.9106936038744158</v>
          </cell>
          <cell r="P69" t="str">
            <v>Poor</v>
          </cell>
          <cell r="Q69" t="str">
            <v>NONE</v>
          </cell>
          <cell r="R69" t="str">
            <v>Geology has very low permeability and infiltraion SUDS are likely to be less suitable, although site investigations should be carried out to confirm this</v>
          </cell>
        </row>
        <row r="70">
          <cell r="A70" t="str">
            <v>BISH015</v>
          </cell>
          <cell r="B70">
            <v>26</v>
          </cell>
          <cell r="C70">
            <v>2.25821424925</v>
          </cell>
          <cell r="D70">
            <v>0</v>
          </cell>
          <cell r="E70">
            <v>0</v>
          </cell>
          <cell r="F70">
            <v>0</v>
          </cell>
          <cell r="G70">
            <v>0</v>
          </cell>
          <cell r="H70">
            <v>0</v>
          </cell>
          <cell r="I70">
            <v>0</v>
          </cell>
          <cell r="J70">
            <v>0</v>
          </cell>
          <cell r="K70">
            <v>0</v>
          </cell>
          <cell r="L70">
            <v>0.0104</v>
          </cell>
          <cell r="M70">
            <v>0.460540889929025</v>
          </cell>
          <cell r="N70">
            <v>0.0476768255416918</v>
          </cell>
          <cell r="O70">
            <v>2.1112622753809243</v>
          </cell>
          <cell r="P70" t="str">
            <v>M4</v>
          </cell>
          <cell r="Q70" t="str">
            <v>MINOR</v>
          </cell>
          <cell r="R70" t="str">
            <v>Infiltration or attenuation depending on site characteristics, and not in any SPZ</v>
          </cell>
        </row>
        <row r="71">
          <cell r="A71" t="str">
            <v>BISH016</v>
          </cell>
          <cell r="B71">
            <v>27</v>
          </cell>
          <cell r="C71">
            <v>0.5094427456499999</v>
          </cell>
          <cell r="D71">
            <v>0</v>
          </cell>
          <cell r="E71">
            <v>0</v>
          </cell>
          <cell r="F71">
            <v>0</v>
          </cell>
          <cell r="G71">
            <v>0</v>
          </cell>
          <cell r="H71">
            <v>0</v>
          </cell>
          <cell r="I71">
            <v>0</v>
          </cell>
          <cell r="J71">
            <v>0</v>
          </cell>
          <cell r="K71">
            <v>0</v>
          </cell>
          <cell r="L71">
            <v>2.1117750023420904E-06</v>
          </cell>
          <cell r="M71">
            <v>0.00041452646452893704</v>
          </cell>
          <cell r="N71">
            <v>0.0005820357926869947</v>
          </cell>
          <cell r="O71">
            <v>0.11424950058801465</v>
          </cell>
          <cell r="P71" t="str">
            <v>M4</v>
          </cell>
          <cell r="Q71" t="str">
            <v>MINOR</v>
          </cell>
          <cell r="R71" t="str">
            <v>Infiltration or attenuation depending on site characteristics, and not in any SPZ</v>
          </cell>
        </row>
        <row r="72">
          <cell r="A72" t="str">
            <v>BISH017</v>
          </cell>
          <cell r="B72">
            <v>28</v>
          </cell>
          <cell r="C72">
            <v>0.6071394366</v>
          </cell>
          <cell r="D72">
            <v>0</v>
          </cell>
          <cell r="E72">
            <v>0</v>
          </cell>
          <cell r="F72">
            <v>0</v>
          </cell>
          <cell r="G72">
            <v>0</v>
          </cell>
          <cell r="H72">
            <v>0</v>
          </cell>
          <cell r="I72">
            <v>0</v>
          </cell>
          <cell r="J72">
            <v>0</v>
          </cell>
          <cell r="K72">
            <v>0</v>
          </cell>
          <cell r="L72">
            <v>0</v>
          </cell>
          <cell r="M72">
            <v>0</v>
          </cell>
          <cell r="N72">
            <v>0.00011879947997461864</v>
          </cell>
          <cell r="O72">
            <v>0.019567083410015243</v>
          </cell>
          <cell r="P72" t="str">
            <v>Poor</v>
          </cell>
          <cell r="Q72" t="str">
            <v>NONE</v>
          </cell>
          <cell r="R72" t="str">
            <v>Geology has very low permeability and infiltraion SUDS are likely to be less suitable, although site investigations should be carried out to confirm this</v>
          </cell>
        </row>
        <row r="73">
          <cell r="A73" t="str">
            <v>BISH018</v>
          </cell>
          <cell r="B73">
            <v>29</v>
          </cell>
          <cell r="C73">
            <v>0.54639366125</v>
          </cell>
          <cell r="D73">
            <v>0</v>
          </cell>
          <cell r="E73">
            <v>0</v>
          </cell>
          <cell r="F73">
            <v>0</v>
          </cell>
          <cell r="G73">
            <v>0</v>
          </cell>
          <cell r="H73">
            <v>0</v>
          </cell>
          <cell r="I73">
            <v>0</v>
          </cell>
          <cell r="J73">
            <v>0.00010367025957856948</v>
          </cell>
          <cell r="K73">
            <v>0.018973547266525777</v>
          </cell>
          <cell r="L73">
            <v>0.000998702972484164</v>
          </cell>
          <cell r="M73">
            <v>0.18278084892116123</v>
          </cell>
          <cell r="N73">
            <v>0.010759081639300404</v>
          </cell>
          <cell r="O73">
            <v>1.9691080629827502</v>
          </cell>
          <cell r="P73" t="str">
            <v>Poor</v>
          </cell>
          <cell r="Q73" t="str">
            <v>NONE</v>
          </cell>
          <cell r="R73" t="str">
            <v>Geology has very low permeability and infiltraion SUDS are likely to be less suitable, although site investigations should be carried out to confirm this</v>
          </cell>
        </row>
        <row r="74">
          <cell r="A74" t="str">
            <v>BISH019</v>
          </cell>
          <cell r="B74">
            <v>30</v>
          </cell>
          <cell r="C74">
            <v>0.408638645</v>
          </cell>
          <cell r="D74">
            <v>0</v>
          </cell>
          <cell r="E74">
            <v>0</v>
          </cell>
          <cell r="F74">
            <v>0</v>
          </cell>
          <cell r="G74">
            <v>0</v>
          </cell>
          <cell r="H74">
            <v>0</v>
          </cell>
          <cell r="I74">
            <v>0</v>
          </cell>
          <cell r="J74">
            <v>0</v>
          </cell>
          <cell r="K74">
            <v>0</v>
          </cell>
          <cell r="L74">
            <v>0</v>
          </cell>
          <cell r="M74">
            <v>0</v>
          </cell>
          <cell r="N74">
            <v>0</v>
          </cell>
          <cell r="O74">
            <v>0</v>
          </cell>
          <cell r="P74" t="str">
            <v>Poor</v>
          </cell>
          <cell r="Q74" t="str">
            <v>NONE</v>
          </cell>
          <cell r="R74" t="str">
            <v>Geology has very low permeability and infiltraion SUDS are likely to be less suitable, although site investigations should be carried out to confirm this</v>
          </cell>
        </row>
        <row r="75">
          <cell r="A75" t="str">
            <v>BISH020</v>
          </cell>
          <cell r="B75">
            <v>31</v>
          </cell>
          <cell r="C75">
            <v>0.42940065050000004</v>
          </cell>
          <cell r="D75">
            <v>0</v>
          </cell>
          <cell r="E75">
            <v>0</v>
          </cell>
          <cell r="F75">
            <v>0</v>
          </cell>
          <cell r="G75">
            <v>0</v>
          </cell>
          <cell r="H75">
            <v>0</v>
          </cell>
          <cell r="I75">
            <v>0</v>
          </cell>
          <cell r="J75">
            <v>0</v>
          </cell>
          <cell r="K75">
            <v>0</v>
          </cell>
          <cell r="L75">
            <v>0</v>
          </cell>
          <cell r="M75">
            <v>0</v>
          </cell>
          <cell r="N75">
            <v>0</v>
          </cell>
          <cell r="O75">
            <v>0</v>
          </cell>
          <cell r="P75" t="str">
            <v>Poor</v>
          </cell>
          <cell r="Q75" t="str">
            <v>NONE</v>
          </cell>
          <cell r="R75" t="str">
            <v>Geology has very low permeability and infiltraion SUDS are likely to be less suitable, although site investigations should be carried out to confirm this</v>
          </cell>
        </row>
        <row r="76">
          <cell r="A76" t="str">
            <v>BISH021</v>
          </cell>
          <cell r="B76">
            <v>32</v>
          </cell>
          <cell r="C76">
            <v>3.1009815624</v>
          </cell>
          <cell r="D76">
            <v>0</v>
          </cell>
          <cell r="E76">
            <v>0</v>
          </cell>
          <cell r="F76">
            <v>0</v>
          </cell>
          <cell r="G76">
            <v>0</v>
          </cell>
          <cell r="H76">
            <v>0</v>
          </cell>
          <cell r="I76">
            <v>0</v>
          </cell>
          <cell r="J76">
            <v>0.022863626800486665</v>
          </cell>
          <cell r="K76">
            <v>0.737302893951791</v>
          </cell>
          <cell r="L76">
            <v>0.028559516380553488</v>
          </cell>
          <cell r="M76">
            <v>0.9209831082791056</v>
          </cell>
          <cell r="N76">
            <v>0.12321792470015894</v>
          </cell>
          <cell r="O76">
            <v>3.9735136188553994</v>
          </cell>
          <cell r="P76" t="str">
            <v>Poor</v>
          </cell>
          <cell r="Q76" t="str">
            <v>NONE</v>
          </cell>
          <cell r="R76" t="str">
            <v>Geology has very low permeability and infiltraion SUDS are likely to be less suitable, although site investigations should be carried out to confirm this</v>
          </cell>
        </row>
        <row r="77">
          <cell r="A77" t="str">
            <v>BISH022</v>
          </cell>
          <cell r="B77">
            <v>33</v>
          </cell>
          <cell r="C77">
            <v>2.0761379994499998</v>
          </cell>
          <cell r="D77">
            <v>0</v>
          </cell>
          <cell r="E77">
            <v>0</v>
          </cell>
          <cell r="F77">
            <v>0</v>
          </cell>
          <cell r="G77">
            <v>0</v>
          </cell>
          <cell r="H77">
            <v>0</v>
          </cell>
          <cell r="I77">
            <v>0</v>
          </cell>
          <cell r="J77">
            <v>0</v>
          </cell>
          <cell r="K77">
            <v>0</v>
          </cell>
          <cell r="L77">
            <v>0</v>
          </cell>
          <cell r="M77">
            <v>0</v>
          </cell>
          <cell r="N77">
            <v>0</v>
          </cell>
          <cell r="O77">
            <v>0</v>
          </cell>
          <cell r="P77" t="str">
            <v>Poor</v>
          </cell>
          <cell r="Q77" t="str">
            <v>NONE</v>
          </cell>
          <cell r="R77" t="str">
            <v>Geology has very low permeability and infiltraion SUDS are likely to be less suitable, although site investigations should be carried out to confirm this</v>
          </cell>
        </row>
        <row r="78">
          <cell r="A78" t="str">
            <v>BISH023</v>
          </cell>
          <cell r="B78">
            <v>34</v>
          </cell>
          <cell r="C78">
            <v>0.21892477513099998</v>
          </cell>
          <cell r="D78">
            <v>0</v>
          </cell>
          <cell r="E78">
            <v>0</v>
          </cell>
          <cell r="F78">
            <v>0</v>
          </cell>
          <cell r="G78">
            <v>0</v>
          </cell>
          <cell r="H78">
            <v>0</v>
          </cell>
          <cell r="I78">
            <v>0</v>
          </cell>
          <cell r="J78">
            <v>0</v>
          </cell>
          <cell r="K78">
            <v>0</v>
          </cell>
          <cell r="L78">
            <v>0</v>
          </cell>
          <cell r="M78">
            <v>0</v>
          </cell>
          <cell r="N78">
            <v>0</v>
          </cell>
          <cell r="O78">
            <v>0</v>
          </cell>
          <cell r="P78" t="str">
            <v>Poor</v>
          </cell>
          <cell r="Q78" t="str">
            <v>NONE</v>
          </cell>
          <cell r="R78" t="str">
            <v>Geology has very low permeability and infiltraion SUDS are likely to be less suitable, although site investigations should be carried out to confirm this</v>
          </cell>
        </row>
        <row r="79">
          <cell r="A79" t="str">
            <v>BISH024sd</v>
          </cell>
          <cell r="B79">
            <v>38</v>
          </cell>
          <cell r="C79">
            <v>3.26836781001</v>
          </cell>
          <cell r="D79">
            <v>0</v>
          </cell>
          <cell r="E79">
            <v>0</v>
          </cell>
          <cell r="F79">
            <v>0</v>
          </cell>
          <cell r="G79">
            <v>0</v>
          </cell>
          <cell r="H79">
            <v>0</v>
          </cell>
          <cell r="I79">
            <v>0</v>
          </cell>
          <cell r="J79">
            <v>0</v>
          </cell>
          <cell r="K79">
            <v>0</v>
          </cell>
          <cell r="L79">
            <v>0</v>
          </cell>
          <cell r="M79">
            <v>0</v>
          </cell>
          <cell r="N79">
            <v>0</v>
          </cell>
          <cell r="O79">
            <v>0</v>
          </cell>
          <cell r="P79" t="str">
            <v>Poor</v>
          </cell>
          <cell r="Q79" t="str">
            <v>NONE</v>
          </cell>
          <cell r="R79" t="str">
            <v>Geology has very low permeability and infiltraion SUDS are likely to be less suitable, although site investigations should be carried out to confirm this</v>
          </cell>
        </row>
        <row r="80">
          <cell r="A80" t="str">
            <v>BISH025sd</v>
          </cell>
          <cell r="B80">
            <v>39</v>
          </cell>
          <cell r="C80">
            <v>1.51065606501</v>
          </cell>
          <cell r="D80">
            <v>0</v>
          </cell>
          <cell r="E80">
            <v>0</v>
          </cell>
          <cell r="F80">
            <v>0</v>
          </cell>
          <cell r="G80">
            <v>0</v>
          </cell>
          <cell r="H80">
            <v>0</v>
          </cell>
          <cell r="I80">
            <v>0</v>
          </cell>
          <cell r="J80">
            <v>0</v>
          </cell>
          <cell r="K80">
            <v>0</v>
          </cell>
          <cell r="L80">
            <v>0</v>
          </cell>
          <cell r="M80">
            <v>0</v>
          </cell>
          <cell r="N80">
            <v>0</v>
          </cell>
          <cell r="O80">
            <v>0</v>
          </cell>
          <cell r="P80" t="str">
            <v>Poor</v>
          </cell>
          <cell r="Q80" t="str">
            <v>NONE</v>
          </cell>
          <cell r="R80" t="str">
            <v>Geology has very low permeability and infiltraion SUDS are likely to be less suitable, although site investigations should be carried out to confirm this</v>
          </cell>
        </row>
        <row r="81">
          <cell r="A81" t="str">
            <v>BISH026sd</v>
          </cell>
          <cell r="B81">
            <v>40</v>
          </cell>
          <cell r="C81">
            <v>2.48231181651</v>
          </cell>
          <cell r="D81">
            <v>0</v>
          </cell>
          <cell r="E81">
            <v>0</v>
          </cell>
          <cell r="F81">
            <v>0</v>
          </cell>
          <cell r="G81">
            <v>0</v>
          </cell>
          <cell r="H81">
            <v>0</v>
          </cell>
          <cell r="I81">
            <v>0</v>
          </cell>
          <cell r="J81">
            <v>0</v>
          </cell>
          <cell r="K81">
            <v>0</v>
          </cell>
          <cell r="L81">
            <v>0</v>
          </cell>
          <cell r="M81">
            <v>0</v>
          </cell>
          <cell r="N81">
            <v>0</v>
          </cell>
          <cell r="O81">
            <v>0</v>
          </cell>
          <cell r="P81" t="str">
            <v>Poor</v>
          </cell>
          <cell r="Q81" t="str">
            <v>NONE</v>
          </cell>
          <cell r="R81" t="str">
            <v>Geology has very low permeability and infiltraion SUDS are likely to be less suitable, although site investigations should be carried out to confirm this</v>
          </cell>
        </row>
        <row r="82">
          <cell r="A82" t="str">
            <v>BOM001</v>
          </cell>
          <cell r="B82">
            <v>972</v>
          </cell>
          <cell r="C82">
            <v>5.7426993902</v>
          </cell>
          <cell r="D82">
            <v>0</v>
          </cell>
          <cell r="E82">
            <v>0</v>
          </cell>
          <cell r="F82">
            <v>0</v>
          </cell>
          <cell r="G82">
            <v>0</v>
          </cell>
          <cell r="H82">
            <v>0</v>
          </cell>
          <cell r="I82">
            <v>0</v>
          </cell>
          <cell r="J82">
            <v>0.05429805685578484</v>
          </cell>
          <cell r="K82">
            <v>0.9455145249017434</v>
          </cell>
          <cell r="L82">
            <v>0.26611062638498945</v>
          </cell>
          <cell r="M82">
            <v>4.633894416258513</v>
          </cell>
          <cell r="N82">
            <v>0.8933816596854617</v>
          </cell>
          <cell r="O82">
            <v>15.556824395336283</v>
          </cell>
          <cell r="P82" t="str">
            <v>G4</v>
          </cell>
          <cell r="Q82" t="str">
            <v>MAJOR</v>
          </cell>
          <cell r="R82" t="str">
            <v>Highly permeable geology and not in any SPZ</v>
          </cell>
        </row>
        <row r="83">
          <cell r="A83" t="str">
            <v>BOM002</v>
          </cell>
          <cell r="B83">
            <v>973</v>
          </cell>
          <cell r="C83">
            <v>3.32769479845</v>
          </cell>
          <cell r="D83">
            <v>0</v>
          </cell>
          <cell r="E83">
            <v>0</v>
          </cell>
          <cell r="F83">
            <v>0</v>
          </cell>
          <cell r="G83">
            <v>0</v>
          </cell>
          <cell r="H83">
            <v>0</v>
          </cell>
          <cell r="I83">
            <v>0</v>
          </cell>
          <cell r="J83">
            <v>0.0036123115657201352</v>
          </cell>
          <cell r="K83">
            <v>0.10855297088551229</v>
          </cell>
          <cell r="L83">
            <v>0.007248885073515615</v>
          </cell>
          <cell r="M83">
            <v>0.21783503333575116</v>
          </cell>
          <cell r="N83">
            <v>0.07862991792854308</v>
          </cell>
          <cell r="O83">
            <v>2.3628945168038826</v>
          </cell>
          <cell r="P83" t="str">
            <v>G4</v>
          </cell>
          <cell r="Q83" t="str">
            <v>MAJOR</v>
          </cell>
          <cell r="R83" t="str">
            <v>Highly permeable geology and not in any SPZ</v>
          </cell>
        </row>
        <row r="84">
          <cell r="A84" t="str">
            <v>BOM003</v>
          </cell>
          <cell r="B84">
            <v>974</v>
          </cell>
          <cell r="C84">
            <v>3.0606966311</v>
          </cell>
          <cell r="D84">
            <v>0</v>
          </cell>
          <cell r="E84">
            <v>0</v>
          </cell>
          <cell r="F84">
            <v>0</v>
          </cell>
          <cell r="G84">
            <v>0</v>
          </cell>
          <cell r="H84">
            <v>0</v>
          </cell>
          <cell r="I84">
            <v>0</v>
          </cell>
          <cell r="J84">
            <v>0.47983436225114817</v>
          </cell>
          <cell r="K84">
            <v>15.677292462621425</v>
          </cell>
          <cell r="L84">
            <v>0.625708992876962</v>
          </cell>
          <cell r="M84">
            <v>20.443352226387923</v>
          </cell>
          <cell r="N84">
            <v>1.0621692897138655</v>
          </cell>
          <cell r="O84">
            <v>34.70351419088951</v>
          </cell>
          <cell r="P84" t="str">
            <v>G4</v>
          </cell>
          <cell r="Q84" t="str">
            <v>MAJOR</v>
          </cell>
          <cell r="R84" t="str">
            <v>Highly permeable geology and not in any SPZ</v>
          </cell>
        </row>
        <row r="85">
          <cell r="A85" t="str">
            <v>BOM004</v>
          </cell>
          <cell r="B85">
            <v>971</v>
          </cell>
          <cell r="C85">
            <v>1.89620538783</v>
          </cell>
          <cell r="D85">
            <v>0</v>
          </cell>
          <cell r="E85">
            <v>0</v>
          </cell>
          <cell r="F85">
            <v>0</v>
          </cell>
          <cell r="G85">
            <v>0</v>
          </cell>
          <cell r="H85">
            <v>0</v>
          </cell>
          <cell r="I85">
            <v>0</v>
          </cell>
          <cell r="J85">
            <v>0</v>
          </cell>
          <cell r="K85">
            <v>0</v>
          </cell>
          <cell r="L85">
            <v>0</v>
          </cell>
          <cell r="M85">
            <v>0</v>
          </cell>
          <cell r="N85">
            <v>0</v>
          </cell>
          <cell r="O85">
            <v>0</v>
          </cell>
          <cell r="P85" t="str">
            <v>G4</v>
          </cell>
          <cell r="Q85" t="str">
            <v>MAJOR</v>
          </cell>
          <cell r="R85" t="str">
            <v>Highly permeable geology and not in any SPZ</v>
          </cell>
        </row>
        <row r="86">
          <cell r="A86" t="str">
            <v>BOM005</v>
          </cell>
          <cell r="B86">
            <v>986</v>
          </cell>
          <cell r="C86">
            <v>1.7411905079299999</v>
          </cell>
          <cell r="D86">
            <v>0</v>
          </cell>
          <cell r="E86">
            <v>0</v>
          </cell>
          <cell r="F86">
            <v>0</v>
          </cell>
          <cell r="G86">
            <v>0</v>
          </cell>
          <cell r="H86">
            <v>0</v>
          </cell>
          <cell r="I86">
            <v>0</v>
          </cell>
          <cell r="J86">
            <v>0.0776</v>
          </cell>
          <cell r="K86">
            <v>4.456720826732172</v>
          </cell>
          <cell r="L86">
            <v>0.1360153069001348</v>
          </cell>
          <cell r="M86">
            <v>7.811626946085037</v>
          </cell>
          <cell r="N86">
            <v>0.3027585828100313</v>
          </cell>
          <cell r="O86">
            <v>17.38802166857453</v>
          </cell>
          <cell r="P86" t="str">
            <v>G4</v>
          </cell>
          <cell r="Q86" t="str">
            <v>MAJOR</v>
          </cell>
          <cell r="R86" t="str">
            <v>Highly permeable geology and not in any SPZ</v>
          </cell>
        </row>
        <row r="87">
          <cell r="A87" t="str">
            <v>BOM006</v>
          </cell>
          <cell r="B87">
            <v>987</v>
          </cell>
          <cell r="C87">
            <v>4.8943003181</v>
          </cell>
          <cell r="D87">
            <v>0</v>
          </cell>
          <cell r="E87">
            <v>0</v>
          </cell>
          <cell r="F87">
            <v>0</v>
          </cell>
          <cell r="G87">
            <v>0</v>
          </cell>
          <cell r="H87">
            <v>0</v>
          </cell>
          <cell r="I87">
            <v>0</v>
          </cell>
          <cell r="J87">
            <v>0.5887079288505369</v>
          </cell>
          <cell r="K87">
            <v>12.028439012485387</v>
          </cell>
          <cell r="L87">
            <v>0.7357379256022758</v>
          </cell>
          <cell r="M87">
            <v>15.032545569003705</v>
          </cell>
          <cell r="N87">
            <v>1.1001451276148222</v>
          </cell>
          <cell r="O87">
            <v>22.478087900456135</v>
          </cell>
          <cell r="P87" t="str">
            <v>G4</v>
          </cell>
          <cell r="Q87" t="str">
            <v>MAJOR</v>
          </cell>
          <cell r="R87" t="str">
            <v>Highly permeable geology and not in any SPZ</v>
          </cell>
        </row>
        <row r="88">
          <cell r="A88" t="str">
            <v>BOM007</v>
          </cell>
          <cell r="B88">
            <v>988</v>
          </cell>
          <cell r="C88">
            <v>0.10634596360000001</v>
          </cell>
          <cell r="D88">
            <v>0</v>
          </cell>
          <cell r="E88">
            <v>0</v>
          </cell>
          <cell r="F88">
            <v>0</v>
          </cell>
          <cell r="G88">
            <v>0</v>
          </cell>
          <cell r="H88">
            <v>0</v>
          </cell>
          <cell r="I88">
            <v>0</v>
          </cell>
          <cell r="J88">
            <v>0</v>
          </cell>
          <cell r="K88">
            <v>0</v>
          </cell>
          <cell r="L88">
            <v>0</v>
          </cell>
          <cell r="M88">
            <v>0</v>
          </cell>
          <cell r="N88">
            <v>0</v>
          </cell>
          <cell r="O88">
            <v>0</v>
          </cell>
          <cell r="P88" t="str">
            <v>G4</v>
          </cell>
          <cell r="Q88" t="str">
            <v>MAJOR</v>
          </cell>
          <cell r="R88" t="str">
            <v>Highly permeable geology and not in any SPZ</v>
          </cell>
        </row>
        <row r="89">
          <cell r="A89" t="str">
            <v>BOM008</v>
          </cell>
          <cell r="B89">
            <v>975</v>
          </cell>
          <cell r="C89">
            <v>0.200417362696</v>
          </cell>
          <cell r="D89">
            <v>0</v>
          </cell>
          <cell r="E89">
            <v>0</v>
          </cell>
          <cell r="F89">
            <v>0</v>
          </cell>
          <cell r="G89">
            <v>0</v>
          </cell>
          <cell r="H89">
            <v>0</v>
          </cell>
          <cell r="I89">
            <v>0</v>
          </cell>
          <cell r="J89">
            <v>0</v>
          </cell>
          <cell r="K89">
            <v>0</v>
          </cell>
          <cell r="L89">
            <v>0.04527904995851356</v>
          </cell>
          <cell r="M89">
            <v>22.592378898426276</v>
          </cell>
          <cell r="N89">
            <v>0.10825946968940539</v>
          </cell>
          <cell r="O89">
            <v>54.01701141712812</v>
          </cell>
          <cell r="P89" t="str">
            <v>G4</v>
          </cell>
          <cell r="Q89" t="str">
            <v>MAJOR</v>
          </cell>
          <cell r="R89" t="str">
            <v>Highly permeable geology and not in any SPZ</v>
          </cell>
        </row>
        <row r="90">
          <cell r="A90" t="str">
            <v>BOM012</v>
          </cell>
          <cell r="B90">
            <v>976</v>
          </cell>
          <cell r="C90">
            <v>0.911173305585</v>
          </cell>
          <cell r="D90">
            <v>0</v>
          </cell>
          <cell r="E90">
            <v>0</v>
          </cell>
          <cell r="F90">
            <v>0</v>
          </cell>
          <cell r="G90">
            <v>0</v>
          </cell>
          <cell r="H90">
            <v>0</v>
          </cell>
          <cell r="I90">
            <v>0</v>
          </cell>
          <cell r="J90">
            <v>0.11784393451229712</v>
          </cell>
          <cell r="K90">
            <v>12.9332075237474</v>
          </cell>
          <cell r="L90">
            <v>0.14361442753904455</v>
          </cell>
          <cell r="M90">
            <v>15.76148320618764</v>
          </cell>
          <cell r="N90">
            <v>0.20502728029379777</v>
          </cell>
          <cell r="O90">
            <v>22.501458178931642</v>
          </cell>
          <cell r="P90" t="str">
            <v>G4</v>
          </cell>
          <cell r="Q90" t="str">
            <v>MAJOR</v>
          </cell>
          <cell r="R90" t="str">
            <v>Highly permeable geology and not in any SPZ</v>
          </cell>
        </row>
        <row r="91">
          <cell r="A91" t="str">
            <v>BOM013</v>
          </cell>
          <cell r="B91">
            <v>977</v>
          </cell>
          <cell r="C91">
            <v>2.35349086275</v>
          </cell>
          <cell r="D91">
            <v>0</v>
          </cell>
          <cell r="E91">
            <v>0</v>
          </cell>
          <cell r="F91">
            <v>0</v>
          </cell>
          <cell r="G91">
            <v>0</v>
          </cell>
          <cell r="H91">
            <v>0</v>
          </cell>
          <cell r="I91">
            <v>0</v>
          </cell>
          <cell r="J91">
            <v>0</v>
          </cell>
          <cell r="K91">
            <v>0</v>
          </cell>
          <cell r="L91">
            <v>0</v>
          </cell>
          <cell r="M91">
            <v>0</v>
          </cell>
          <cell r="N91">
            <v>0.0228</v>
          </cell>
          <cell r="O91">
            <v>0.9687736783204981</v>
          </cell>
          <cell r="P91" t="str">
            <v>G4</v>
          </cell>
          <cell r="Q91" t="str">
            <v>MAJOR</v>
          </cell>
          <cell r="R91" t="str">
            <v>Highly permeable geology and not in any SPZ</v>
          </cell>
        </row>
        <row r="92">
          <cell r="A92" t="str">
            <v>BOM014</v>
          </cell>
          <cell r="B92">
            <v>978</v>
          </cell>
          <cell r="C92">
            <v>0.50321750895</v>
          </cell>
          <cell r="D92">
            <v>0</v>
          </cell>
          <cell r="E92">
            <v>0</v>
          </cell>
          <cell r="F92">
            <v>0</v>
          </cell>
          <cell r="G92">
            <v>0</v>
          </cell>
          <cell r="H92">
            <v>0</v>
          </cell>
          <cell r="I92">
            <v>0</v>
          </cell>
          <cell r="J92">
            <v>0.02668369461981272</v>
          </cell>
          <cell r="K92">
            <v>5.302616491920202</v>
          </cell>
          <cell r="L92">
            <v>0.04106920005995948</v>
          </cell>
          <cell r="M92">
            <v>8.161321760376216</v>
          </cell>
          <cell r="N92">
            <v>0.08030503794529986</v>
          </cell>
          <cell r="O92">
            <v>15.958315542887643</v>
          </cell>
          <cell r="P92" t="str">
            <v>G4</v>
          </cell>
          <cell r="Q92" t="str">
            <v>MAJOR</v>
          </cell>
          <cell r="R92" t="str">
            <v>Highly permeable geology and not in any SPZ</v>
          </cell>
        </row>
        <row r="93">
          <cell r="A93" t="str">
            <v>BOM015</v>
          </cell>
          <cell r="B93">
            <v>979</v>
          </cell>
          <cell r="C93">
            <v>6.7519917487</v>
          </cell>
          <cell r="D93">
            <v>0</v>
          </cell>
          <cell r="E93">
            <v>0</v>
          </cell>
          <cell r="F93">
            <v>0</v>
          </cell>
          <cell r="G93">
            <v>0</v>
          </cell>
          <cell r="H93">
            <v>0</v>
          </cell>
          <cell r="I93">
            <v>0</v>
          </cell>
          <cell r="J93">
            <v>0.24817134083287173</v>
          </cell>
          <cell r="K93">
            <v>3.6755279044980114</v>
          </cell>
          <cell r="L93">
            <v>0.3656614571812368</v>
          </cell>
          <cell r="M93">
            <v>5.415608768355497</v>
          </cell>
          <cell r="N93">
            <v>0.6741695577557711</v>
          </cell>
          <cell r="O93">
            <v>9.984750912729906</v>
          </cell>
          <cell r="P93" t="str">
            <v>G4</v>
          </cell>
          <cell r="Q93" t="str">
            <v>MAJOR</v>
          </cell>
          <cell r="R93" t="str">
            <v>Highly permeable geology and not in any SPZ</v>
          </cell>
        </row>
        <row r="94">
          <cell r="A94" t="str">
            <v>BOM016</v>
          </cell>
          <cell r="B94">
            <v>980</v>
          </cell>
          <cell r="C94">
            <v>6.70021795615</v>
          </cell>
          <cell r="D94">
            <v>0</v>
          </cell>
          <cell r="E94">
            <v>0</v>
          </cell>
          <cell r="F94">
            <v>0</v>
          </cell>
          <cell r="G94">
            <v>0</v>
          </cell>
          <cell r="H94">
            <v>0</v>
          </cell>
          <cell r="I94">
            <v>0</v>
          </cell>
          <cell r="J94">
            <v>0.0572</v>
          </cell>
          <cell r="K94">
            <v>0.8537035716501914</v>
          </cell>
          <cell r="L94">
            <v>0.11454129999913275</v>
          </cell>
          <cell r="M94">
            <v>1.7095160299076169</v>
          </cell>
          <cell r="N94">
            <v>0.26734397810083926</v>
          </cell>
          <cell r="O94">
            <v>3.9900788280394575</v>
          </cell>
          <cell r="P94" t="str">
            <v>G2</v>
          </cell>
          <cell r="Q94" t="str">
            <v>MAJOR</v>
          </cell>
          <cell r="R94" t="str">
            <v>Highly permeable geology and suitable for infiltration SUDS, but some consideration will need to be given to groundwater protection</v>
          </cell>
        </row>
        <row r="95">
          <cell r="A95" t="str">
            <v>BOM017</v>
          </cell>
          <cell r="B95">
            <v>981</v>
          </cell>
          <cell r="C95">
            <v>10.580873624</v>
          </cell>
          <cell r="D95">
            <v>0</v>
          </cell>
          <cell r="E95">
            <v>0</v>
          </cell>
          <cell r="F95">
            <v>0</v>
          </cell>
          <cell r="G95">
            <v>0</v>
          </cell>
          <cell r="H95">
            <v>0</v>
          </cell>
          <cell r="I95">
            <v>0</v>
          </cell>
          <cell r="J95">
            <v>0.1608</v>
          </cell>
          <cell r="K95">
            <v>1.519723282917456</v>
          </cell>
          <cell r="L95">
            <v>0.3004012613243926</v>
          </cell>
          <cell r="M95">
            <v>2.8390969592814086</v>
          </cell>
          <cell r="N95">
            <v>0.8442316164206252</v>
          </cell>
          <cell r="O95">
            <v>7.978846042596162</v>
          </cell>
          <cell r="P95" t="str">
            <v>G4</v>
          </cell>
          <cell r="Q95" t="str">
            <v>MAJOR</v>
          </cell>
          <cell r="R95" t="str">
            <v>Highly permeable geology and not in any SPZ</v>
          </cell>
        </row>
        <row r="96">
          <cell r="A96" t="str">
            <v>BOM018</v>
          </cell>
          <cell r="B96">
            <v>982</v>
          </cell>
          <cell r="C96">
            <v>1.2161394913</v>
          </cell>
          <cell r="D96">
            <v>0</v>
          </cell>
          <cell r="E96">
            <v>0</v>
          </cell>
          <cell r="F96">
            <v>0</v>
          </cell>
          <cell r="G96">
            <v>0</v>
          </cell>
          <cell r="H96">
            <v>0</v>
          </cell>
          <cell r="I96">
            <v>0</v>
          </cell>
          <cell r="J96">
            <v>0.046</v>
          </cell>
          <cell r="K96">
            <v>3.78246083850365</v>
          </cell>
          <cell r="L96">
            <v>0.0612</v>
          </cell>
          <cell r="M96">
            <v>5.032317463400507</v>
          </cell>
          <cell r="N96">
            <v>0.10193602732896392</v>
          </cell>
          <cell r="O96">
            <v>8.381935465313997</v>
          </cell>
          <cell r="P96" t="str">
            <v>G4</v>
          </cell>
          <cell r="Q96" t="str">
            <v>MAJOR</v>
          </cell>
          <cell r="R96" t="str">
            <v>Highly permeable geology and not in any SPZ</v>
          </cell>
        </row>
        <row r="97">
          <cell r="A97" t="str">
            <v>BOM019</v>
          </cell>
          <cell r="B97">
            <v>983</v>
          </cell>
          <cell r="C97">
            <v>0.66205091085</v>
          </cell>
          <cell r="D97">
            <v>0</v>
          </cell>
          <cell r="E97">
            <v>0</v>
          </cell>
          <cell r="F97">
            <v>0</v>
          </cell>
          <cell r="G97">
            <v>0</v>
          </cell>
          <cell r="H97">
            <v>0</v>
          </cell>
          <cell r="I97">
            <v>0</v>
          </cell>
          <cell r="J97">
            <v>0</v>
          </cell>
          <cell r="K97">
            <v>0</v>
          </cell>
          <cell r="L97">
            <v>0</v>
          </cell>
          <cell r="M97">
            <v>0</v>
          </cell>
          <cell r="N97">
            <v>0</v>
          </cell>
          <cell r="O97">
            <v>0</v>
          </cell>
          <cell r="P97" t="str">
            <v>G4</v>
          </cell>
          <cell r="Q97" t="str">
            <v>MAJOR</v>
          </cell>
          <cell r="R97" t="str">
            <v>Highly permeable geology and not in any SPZ</v>
          </cell>
        </row>
        <row r="98">
          <cell r="A98" t="str">
            <v>BOM020</v>
          </cell>
          <cell r="B98">
            <v>984</v>
          </cell>
          <cell r="C98">
            <v>4.14512433345</v>
          </cell>
          <cell r="D98">
            <v>0</v>
          </cell>
          <cell r="E98">
            <v>0</v>
          </cell>
          <cell r="F98">
            <v>0</v>
          </cell>
          <cell r="G98">
            <v>0</v>
          </cell>
          <cell r="H98">
            <v>0</v>
          </cell>
          <cell r="I98">
            <v>0</v>
          </cell>
          <cell r="J98">
            <v>0</v>
          </cell>
          <cell r="K98">
            <v>0</v>
          </cell>
          <cell r="L98">
            <v>0.004519541272993188</v>
          </cell>
          <cell r="M98">
            <v>0.10903270708967033</v>
          </cell>
          <cell r="N98">
            <v>0.2243056774391464</v>
          </cell>
          <cell r="O98">
            <v>5.411313615590779</v>
          </cell>
          <cell r="P98" t="str">
            <v>G4</v>
          </cell>
          <cell r="Q98" t="str">
            <v>MAJOR</v>
          </cell>
          <cell r="R98" t="str">
            <v>Highly permeable geology and not in any SPZ</v>
          </cell>
        </row>
        <row r="99">
          <cell r="A99" t="str">
            <v>BOM021</v>
          </cell>
          <cell r="B99">
            <v>985</v>
          </cell>
          <cell r="C99">
            <v>1.05340083</v>
          </cell>
          <cell r="D99">
            <v>0</v>
          </cell>
          <cell r="E99">
            <v>0</v>
          </cell>
          <cell r="F99">
            <v>0</v>
          </cell>
          <cell r="G99">
            <v>0</v>
          </cell>
          <cell r="H99">
            <v>0</v>
          </cell>
          <cell r="I99">
            <v>0</v>
          </cell>
          <cell r="J99">
            <v>0.0328</v>
          </cell>
          <cell r="K99">
            <v>3.1137245259242867</v>
          </cell>
          <cell r="L99">
            <v>0.0412</v>
          </cell>
          <cell r="M99">
            <v>3.9111417825634334</v>
          </cell>
          <cell r="N99">
            <v>0.0959604546428352</v>
          </cell>
          <cell r="O99">
            <v>9.109586010373203</v>
          </cell>
          <cell r="P99" t="str">
            <v>G4</v>
          </cell>
          <cell r="Q99" t="str">
            <v>MAJOR</v>
          </cell>
          <cell r="R99" t="str">
            <v>Highly permeable geology and not in any SPZ</v>
          </cell>
        </row>
        <row r="100">
          <cell r="A100" t="str">
            <v>BOM022a</v>
          </cell>
          <cell r="B100">
            <v>989</v>
          </cell>
          <cell r="C100">
            <v>0.27883284516600004</v>
          </cell>
          <cell r="D100">
            <v>0</v>
          </cell>
          <cell r="E100">
            <v>0</v>
          </cell>
          <cell r="F100">
            <v>0</v>
          </cell>
          <cell r="G100">
            <v>0</v>
          </cell>
          <cell r="H100">
            <v>0</v>
          </cell>
          <cell r="I100">
            <v>0</v>
          </cell>
          <cell r="J100">
            <v>0.0014694120285661798</v>
          </cell>
          <cell r="K100">
            <v>0.5269867069252124</v>
          </cell>
          <cell r="L100">
            <v>0.006992989950115049</v>
          </cell>
          <cell r="M100">
            <v>2.5079505773259423</v>
          </cell>
          <cell r="N100">
            <v>0.052564912286091295</v>
          </cell>
          <cell r="O100">
            <v>18.851764846712143</v>
          </cell>
          <cell r="P100" t="str">
            <v>G4</v>
          </cell>
          <cell r="Q100" t="str">
            <v>MAJOR</v>
          </cell>
          <cell r="R100" t="str">
            <v>Highly permeable geology and not in any SPZ</v>
          </cell>
        </row>
        <row r="101">
          <cell r="A101" t="str">
            <v>BOM022b</v>
          </cell>
          <cell r="B101">
            <v>990</v>
          </cell>
          <cell r="C101">
            <v>0.328099920624</v>
          </cell>
          <cell r="D101">
            <v>0</v>
          </cell>
          <cell r="E101">
            <v>0</v>
          </cell>
          <cell r="F101">
            <v>0</v>
          </cell>
          <cell r="G101">
            <v>0</v>
          </cell>
          <cell r="H101">
            <v>0</v>
          </cell>
          <cell r="I101">
            <v>0</v>
          </cell>
          <cell r="J101">
            <v>0</v>
          </cell>
          <cell r="K101">
            <v>0</v>
          </cell>
          <cell r="L101">
            <v>0.004187430425874975</v>
          </cell>
          <cell r="M101">
            <v>1.2762668207633425</v>
          </cell>
          <cell r="N101">
            <v>0.036830808257307154</v>
          </cell>
          <cell r="O101">
            <v>11.225485269018085</v>
          </cell>
          <cell r="P101" t="str">
            <v>G4</v>
          </cell>
          <cell r="Q101" t="str">
            <v>MAJOR</v>
          </cell>
          <cell r="R101" t="str">
            <v>Highly permeable geology and not in any SPZ</v>
          </cell>
        </row>
        <row r="102">
          <cell r="A102" t="str">
            <v>BRID001&amp;020b</v>
          </cell>
          <cell r="B102">
            <v>67</v>
          </cell>
          <cell r="C102">
            <v>11.8896600293</v>
          </cell>
          <cell r="D102">
            <v>0</v>
          </cell>
          <cell r="E102">
            <v>0</v>
          </cell>
          <cell r="F102">
            <v>0</v>
          </cell>
          <cell r="G102">
            <v>0</v>
          </cell>
          <cell r="H102">
            <v>0</v>
          </cell>
          <cell r="I102">
            <v>0</v>
          </cell>
          <cell r="J102">
            <v>0.23385312095764488</v>
          </cell>
          <cell r="K102">
            <v>1.9668612927649278</v>
          </cell>
          <cell r="L102">
            <v>0.2658531209576449</v>
          </cell>
          <cell r="M102">
            <v>2.2360027141440217</v>
          </cell>
          <cell r="N102">
            <v>0.5429002649712604</v>
          </cell>
          <cell r="O102">
            <v>4.566154655670365</v>
          </cell>
          <cell r="P102" t="str">
            <v>M4</v>
          </cell>
          <cell r="Q102" t="str">
            <v>MINOR</v>
          </cell>
          <cell r="R102" t="str">
            <v>Infiltration or attenuation depending on site characteristics, and not in any SPZ</v>
          </cell>
        </row>
        <row r="103">
          <cell r="A103" t="str">
            <v>BRID002</v>
          </cell>
          <cell r="B103">
            <v>69</v>
          </cell>
          <cell r="C103">
            <v>22.6258904545</v>
          </cell>
          <cell r="D103">
            <v>0</v>
          </cell>
          <cell r="E103">
            <v>0</v>
          </cell>
          <cell r="F103">
            <v>0</v>
          </cell>
          <cell r="G103">
            <v>0</v>
          </cell>
          <cell r="H103">
            <v>0</v>
          </cell>
          <cell r="I103">
            <v>0</v>
          </cell>
          <cell r="J103">
            <v>0.0944</v>
          </cell>
          <cell r="K103">
            <v>0.41722114844423747</v>
          </cell>
          <cell r="L103">
            <v>0.2068</v>
          </cell>
          <cell r="M103">
            <v>0.9139971768884354</v>
          </cell>
          <cell r="N103">
            <v>1.1605772938092516</v>
          </cell>
          <cell r="O103">
            <v>5.129421518870775</v>
          </cell>
          <cell r="P103" t="str">
            <v>G4</v>
          </cell>
          <cell r="Q103" t="str">
            <v>MAJOR</v>
          </cell>
          <cell r="R103" t="str">
            <v>Highly permeable geology and not in any SPZ</v>
          </cell>
        </row>
        <row r="104">
          <cell r="A104" t="str">
            <v>BRID003</v>
          </cell>
          <cell r="B104">
            <v>70</v>
          </cell>
          <cell r="C104">
            <v>0.08529797045</v>
          </cell>
          <cell r="D104">
            <v>0</v>
          </cell>
          <cell r="E104">
            <v>0</v>
          </cell>
          <cell r="F104">
            <v>0</v>
          </cell>
          <cell r="G104">
            <v>0</v>
          </cell>
          <cell r="H104">
            <v>0</v>
          </cell>
          <cell r="I104">
            <v>0</v>
          </cell>
          <cell r="J104">
            <v>0</v>
          </cell>
          <cell r="K104">
            <v>0</v>
          </cell>
          <cell r="L104">
            <v>0</v>
          </cell>
          <cell r="M104">
            <v>0</v>
          </cell>
          <cell r="N104">
            <v>0</v>
          </cell>
          <cell r="O104">
            <v>0</v>
          </cell>
          <cell r="P104" t="str">
            <v>M4</v>
          </cell>
          <cell r="Q104" t="str">
            <v>MINOR</v>
          </cell>
          <cell r="R104" t="str">
            <v>Infiltration or attenuation depending on site characteristics, and not in any SPZ</v>
          </cell>
        </row>
        <row r="105">
          <cell r="A105" t="str">
            <v>BRID004</v>
          </cell>
          <cell r="B105">
            <v>71</v>
          </cell>
          <cell r="C105">
            <v>1.68348462365</v>
          </cell>
          <cell r="D105">
            <v>0</v>
          </cell>
          <cell r="E105">
            <v>0</v>
          </cell>
          <cell r="F105">
            <v>0</v>
          </cell>
          <cell r="G105">
            <v>0</v>
          </cell>
          <cell r="H105">
            <v>0</v>
          </cell>
          <cell r="I105">
            <v>0</v>
          </cell>
          <cell r="J105">
            <v>0</v>
          </cell>
          <cell r="K105">
            <v>0</v>
          </cell>
          <cell r="L105">
            <v>0</v>
          </cell>
          <cell r="M105">
            <v>0</v>
          </cell>
          <cell r="N105">
            <v>0.01867888999991119</v>
          </cell>
          <cell r="O105">
            <v>1.1095373095486358</v>
          </cell>
          <cell r="P105" t="str">
            <v>M4</v>
          </cell>
          <cell r="Q105" t="str">
            <v>MINOR</v>
          </cell>
          <cell r="R105" t="str">
            <v>Infiltration or attenuation depending on site characteristics, and not in any SPZ</v>
          </cell>
        </row>
        <row r="106">
          <cell r="A106" t="str">
            <v>BRID005</v>
          </cell>
          <cell r="B106">
            <v>72</v>
          </cell>
          <cell r="C106">
            <v>0.2414050824</v>
          </cell>
          <cell r="D106">
            <v>0</v>
          </cell>
          <cell r="E106">
            <v>0</v>
          </cell>
          <cell r="F106">
            <v>0</v>
          </cell>
          <cell r="G106">
            <v>0</v>
          </cell>
          <cell r="H106">
            <v>0</v>
          </cell>
          <cell r="I106">
            <v>0</v>
          </cell>
          <cell r="J106">
            <v>0</v>
          </cell>
          <cell r="K106">
            <v>0</v>
          </cell>
          <cell r="L106">
            <v>0</v>
          </cell>
          <cell r="M106">
            <v>0</v>
          </cell>
          <cell r="N106">
            <v>0</v>
          </cell>
          <cell r="O106">
            <v>0</v>
          </cell>
          <cell r="P106" t="str">
            <v>M4</v>
          </cell>
          <cell r="Q106" t="str">
            <v>MINOR</v>
          </cell>
          <cell r="R106" t="str">
            <v>Infiltration or attenuation depending on site characteristics, and not in any SPZ</v>
          </cell>
        </row>
        <row r="107">
          <cell r="A107" t="str">
            <v>BRID006</v>
          </cell>
          <cell r="B107">
            <v>73</v>
          </cell>
          <cell r="C107">
            <v>10.5089563718</v>
          </cell>
          <cell r="D107">
            <v>0</v>
          </cell>
          <cell r="E107">
            <v>0</v>
          </cell>
          <cell r="F107">
            <v>0</v>
          </cell>
          <cell r="G107">
            <v>0</v>
          </cell>
          <cell r="H107">
            <v>0</v>
          </cell>
          <cell r="I107">
            <v>0</v>
          </cell>
          <cell r="J107">
            <v>0.332381557846809</v>
          </cell>
          <cell r="K107">
            <v>3.162840781590169</v>
          </cell>
          <cell r="L107">
            <v>0.6710720056105255</v>
          </cell>
          <cell r="M107">
            <v>6.3857150212488945</v>
          </cell>
          <cell r="N107">
            <v>1.6270573880236359</v>
          </cell>
          <cell r="O107">
            <v>15.48257819767644</v>
          </cell>
          <cell r="P107" t="str">
            <v>M4</v>
          </cell>
          <cell r="Q107" t="str">
            <v>MINOR</v>
          </cell>
          <cell r="R107" t="str">
            <v>Infiltration or attenuation depending on site characteristics, and not in any SPZ</v>
          </cell>
        </row>
        <row r="108">
          <cell r="A108" t="str">
            <v>BRID007</v>
          </cell>
          <cell r="B108">
            <v>74</v>
          </cell>
          <cell r="C108">
            <v>2.06412827098</v>
          </cell>
          <cell r="D108">
            <v>0</v>
          </cell>
          <cell r="E108">
            <v>0</v>
          </cell>
          <cell r="F108">
            <v>0</v>
          </cell>
          <cell r="G108">
            <v>0</v>
          </cell>
          <cell r="H108">
            <v>0</v>
          </cell>
          <cell r="I108">
            <v>0</v>
          </cell>
          <cell r="J108">
            <v>0</v>
          </cell>
          <cell r="K108">
            <v>0</v>
          </cell>
          <cell r="L108">
            <v>0</v>
          </cell>
          <cell r="M108">
            <v>0</v>
          </cell>
          <cell r="N108">
            <v>0.0011340553500287529</v>
          </cell>
          <cell r="O108">
            <v>0.054941127737683164</v>
          </cell>
          <cell r="P108" t="str">
            <v>G4</v>
          </cell>
          <cell r="Q108" t="str">
            <v>MAJOR</v>
          </cell>
          <cell r="R108" t="str">
            <v>Highly permeable geology and not in any SPZ</v>
          </cell>
        </row>
        <row r="109">
          <cell r="A109" t="str">
            <v>BRID008</v>
          </cell>
          <cell r="B109">
            <v>75</v>
          </cell>
          <cell r="C109">
            <v>0.201566389</v>
          </cell>
          <cell r="D109">
            <v>0</v>
          </cell>
          <cell r="E109">
            <v>0</v>
          </cell>
          <cell r="F109">
            <v>0</v>
          </cell>
          <cell r="G109">
            <v>0</v>
          </cell>
          <cell r="H109">
            <v>0</v>
          </cell>
          <cell r="I109">
            <v>0</v>
          </cell>
          <cell r="J109">
            <v>0.001467191334639798</v>
          </cell>
          <cell r="K109">
            <v>0.7278948350063452</v>
          </cell>
          <cell r="L109">
            <v>0.008215671036233482</v>
          </cell>
          <cell r="M109">
            <v>4.0759131901864265</v>
          </cell>
          <cell r="N109">
            <v>0.025119758267076374</v>
          </cell>
          <cell r="O109">
            <v>12.462275278978368</v>
          </cell>
          <cell r="P109" t="str">
            <v>G4</v>
          </cell>
          <cell r="Q109" t="str">
            <v>MAJOR</v>
          </cell>
          <cell r="R109" t="str">
            <v>Highly permeable geology and not in any SPZ</v>
          </cell>
        </row>
        <row r="110">
          <cell r="A110" t="str">
            <v>BRID009</v>
          </cell>
          <cell r="B110">
            <v>76</v>
          </cell>
          <cell r="C110">
            <v>0.3038095389</v>
          </cell>
          <cell r="D110">
            <v>0</v>
          </cell>
          <cell r="E110">
            <v>0</v>
          </cell>
          <cell r="F110">
            <v>0</v>
          </cell>
          <cell r="G110">
            <v>0</v>
          </cell>
          <cell r="H110">
            <v>0</v>
          </cell>
          <cell r="I110">
            <v>0</v>
          </cell>
          <cell r="J110">
            <v>0</v>
          </cell>
          <cell r="K110">
            <v>0</v>
          </cell>
          <cell r="L110">
            <v>0</v>
          </cell>
          <cell r="M110">
            <v>0</v>
          </cell>
          <cell r="N110">
            <v>0.01</v>
          </cell>
          <cell r="O110">
            <v>3.291535886663367</v>
          </cell>
          <cell r="P110" t="str">
            <v>M4</v>
          </cell>
          <cell r="Q110" t="str">
            <v>MINOR</v>
          </cell>
          <cell r="R110" t="str">
            <v>Infiltration or attenuation depending on site characteristics, and not in any SPZ</v>
          </cell>
          <cell r="S110" t="str">
            <v>agreed</v>
          </cell>
          <cell r="T110" t="str">
            <v>16ha- main employment site in Market Drayton.  Part of site already commited for use as a sawmill</v>
          </cell>
        </row>
        <row r="111">
          <cell r="A111" t="str">
            <v>BRID011</v>
          </cell>
          <cell r="B111">
            <v>77</v>
          </cell>
          <cell r="C111">
            <v>118.365609504</v>
          </cell>
          <cell r="D111">
            <v>0</v>
          </cell>
          <cell r="E111">
            <v>0</v>
          </cell>
          <cell r="F111">
            <v>0</v>
          </cell>
          <cell r="G111">
            <v>0</v>
          </cell>
          <cell r="H111">
            <v>0</v>
          </cell>
          <cell r="I111">
            <v>0</v>
          </cell>
          <cell r="J111">
            <v>0.36361331562557087</v>
          </cell>
          <cell r="K111">
            <v>0.3071950688627029</v>
          </cell>
          <cell r="L111">
            <v>0.593552694854311</v>
          </cell>
          <cell r="M111">
            <v>0.5014570510315774</v>
          </cell>
          <cell r="N111">
            <v>2.5771668780013455</v>
          </cell>
          <cell r="O111">
            <v>2.177293631824921</v>
          </cell>
          <cell r="P111" t="str">
            <v>M4</v>
          </cell>
          <cell r="Q111" t="str">
            <v>MINOR</v>
          </cell>
          <cell r="R111" t="str">
            <v>Infiltration or attenuation depending on site characteristics, and not in any SPZ</v>
          </cell>
        </row>
        <row r="112">
          <cell r="A112" t="str">
            <v>BRID012</v>
          </cell>
          <cell r="B112">
            <v>78</v>
          </cell>
          <cell r="C112">
            <v>52.967726396100005</v>
          </cell>
          <cell r="D112">
            <v>0</v>
          </cell>
          <cell r="E112">
            <v>0</v>
          </cell>
          <cell r="F112">
            <v>0</v>
          </cell>
          <cell r="G112">
            <v>0</v>
          </cell>
          <cell r="H112">
            <v>0</v>
          </cell>
          <cell r="I112">
            <v>0</v>
          </cell>
          <cell r="J112">
            <v>0.7122488360850867</v>
          </cell>
          <cell r="K112">
            <v>1.3446845551927058</v>
          </cell>
          <cell r="L112">
            <v>0.9279770372569718</v>
          </cell>
          <cell r="M112">
            <v>1.7519669058804428</v>
          </cell>
          <cell r="N112">
            <v>1.7897832671556724</v>
          </cell>
          <cell r="O112">
            <v>3.3790071595133706</v>
          </cell>
          <cell r="P112" t="str">
            <v>M4</v>
          </cell>
          <cell r="Q112" t="str">
            <v>MINOR</v>
          </cell>
          <cell r="R112" t="str">
            <v>Infiltration or attenuation depending on site characteristics, and not in any SPZ</v>
          </cell>
        </row>
        <row r="113">
          <cell r="A113" t="str">
            <v>BRID013</v>
          </cell>
          <cell r="B113">
            <v>79</v>
          </cell>
          <cell r="C113">
            <v>1.73144194485</v>
          </cell>
          <cell r="D113">
            <v>0</v>
          </cell>
          <cell r="E113">
            <v>0</v>
          </cell>
          <cell r="F113">
            <v>0</v>
          </cell>
          <cell r="G113">
            <v>0</v>
          </cell>
          <cell r="H113">
            <v>0</v>
          </cell>
          <cell r="I113">
            <v>0</v>
          </cell>
          <cell r="J113">
            <v>0</v>
          </cell>
          <cell r="K113">
            <v>0</v>
          </cell>
          <cell r="L113">
            <v>0</v>
          </cell>
          <cell r="M113">
            <v>0</v>
          </cell>
          <cell r="N113">
            <v>0</v>
          </cell>
          <cell r="O113">
            <v>0</v>
          </cell>
          <cell r="P113" t="str">
            <v>G4</v>
          </cell>
          <cell r="Q113" t="str">
            <v>MAJOR</v>
          </cell>
          <cell r="R113" t="str">
            <v>Highly permeable geology and not in any SPZ</v>
          </cell>
        </row>
        <row r="114">
          <cell r="A114" t="str">
            <v>BRID014</v>
          </cell>
          <cell r="B114">
            <v>80</v>
          </cell>
          <cell r="C114">
            <v>2.67985970159</v>
          </cell>
          <cell r="D114">
            <v>0</v>
          </cell>
          <cell r="E114">
            <v>0</v>
          </cell>
          <cell r="F114">
            <v>0</v>
          </cell>
          <cell r="G114">
            <v>0</v>
          </cell>
          <cell r="H114">
            <v>0</v>
          </cell>
          <cell r="I114">
            <v>0</v>
          </cell>
          <cell r="J114">
            <v>0</v>
          </cell>
          <cell r="K114">
            <v>0</v>
          </cell>
          <cell r="L114">
            <v>0</v>
          </cell>
          <cell r="M114">
            <v>0</v>
          </cell>
          <cell r="N114">
            <v>0</v>
          </cell>
          <cell r="O114">
            <v>0</v>
          </cell>
          <cell r="P114" t="str">
            <v>M4</v>
          </cell>
          <cell r="Q114" t="str">
            <v>MINOR</v>
          </cell>
          <cell r="R114" t="str">
            <v>Infiltration or attenuation depending on site characteristics, and not in any SPZ</v>
          </cell>
        </row>
        <row r="115">
          <cell r="A115" t="str">
            <v>BRID015</v>
          </cell>
          <cell r="B115">
            <v>81</v>
          </cell>
          <cell r="C115">
            <v>2.76264326166</v>
          </cell>
          <cell r="D115">
            <v>0.03434795428619741</v>
          </cell>
          <cell r="E115">
            <v>1.243300384196497</v>
          </cell>
          <cell r="F115">
            <v>0.04204838794655027</v>
          </cell>
          <cell r="G115">
            <v>1.522034658983965</v>
          </cell>
          <cell r="H115">
            <v>0.0718357607331859</v>
          </cell>
          <cell r="I115">
            <v>2.600254681091965</v>
          </cell>
          <cell r="J115">
            <v>0.028418904099270715</v>
          </cell>
          <cell r="K115">
            <v>1.0286852629026935</v>
          </cell>
          <cell r="L115">
            <v>0.051747423290730725</v>
          </cell>
          <cell r="M115">
            <v>1.8731127543277901</v>
          </cell>
          <cell r="N115">
            <v>0.3308924617856417</v>
          </cell>
          <cell r="O115">
            <v>11.977386526077098</v>
          </cell>
          <cell r="P115" t="str">
            <v>G4</v>
          </cell>
          <cell r="Q115" t="str">
            <v>MAJOR</v>
          </cell>
          <cell r="R115" t="str">
            <v>Highly permeable geology and not in any SPZ</v>
          </cell>
        </row>
        <row r="116">
          <cell r="A116" t="str">
            <v>BRID016</v>
          </cell>
          <cell r="B116">
            <v>82</v>
          </cell>
          <cell r="C116">
            <v>1.00546815059</v>
          </cell>
          <cell r="D116">
            <v>0</v>
          </cell>
          <cell r="E116">
            <v>0</v>
          </cell>
          <cell r="F116">
            <v>0</v>
          </cell>
          <cell r="G116">
            <v>0</v>
          </cell>
          <cell r="H116">
            <v>0</v>
          </cell>
          <cell r="I116">
            <v>0</v>
          </cell>
          <cell r="J116">
            <v>0</v>
          </cell>
          <cell r="K116">
            <v>0</v>
          </cell>
          <cell r="L116">
            <v>0</v>
          </cell>
          <cell r="M116">
            <v>0</v>
          </cell>
          <cell r="N116">
            <v>0</v>
          </cell>
          <cell r="O116">
            <v>0</v>
          </cell>
          <cell r="P116" t="str">
            <v>M4</v>
          </cell>
          <cell r="Q116" t="str">
            <v>MINOR</v>
          </cell>
          <cell r="R116" t="str">
            <v>Infiltration or attenuation depending on site characteristics, and not in any SPZ</v>
          </cell>
        </row>
        <row r="117">
          <cell r="A117" t="str">
            <v>BRID017</v>
          </cell>
          <cell r="B117">
            <v>83</v>
          </cell>
          <cell r="C117">
            <v>3.18343533924</v>
          </cell>
          <cell r="D117">
            <v>0</v>
          </cell>
          <cell r="E117">
            <v>0</v>
          </cell>
          <cell r="F117">
            <v>0</v>
          </cell>
          <cell r="G117">
            <v>0</v>
          </cell>
          <cell r="H117">
            <v>0</v>
          </cell>
          <cell r="I117">
            <v>0</v>
          </cell>
          <cell r="J117">
            <v>0</v>
          </cell>
          <cell r="K117">
            <v>0</v>
          </cell>
          <cell r="L117">
            <v>0.0007036708216226348</v>
          </cell>
          <cell r="M117">
            <v>0.022104134264923574</v>
          </cell>
          <cell r="N117">
            <v>0.0012653683229746006</v>
          </cell>
          <cell r="O117">
            <v>0.039748516559368514</v>
          </cell>
          <cell r="P117" t="str">
            <v>M4</v>
          </cell>
          <cell r="Q117" t="str">
            <v>MINOR</v>
          </cell>
          <cell r="R117" t="str">
            <v>Infiltration or attenuation depending on site characteristics, and not in any SPZ</v>
          </cell>
        </row>
        <row r="118">
          <cell r="A118" t="str">
            <v>BRID018</v>
          </cell>
          <cell r="B118">
            <v>84</v>
          </cell>
          <cell r="C118">
            <v>6.30411142681</v>
          </cell>
          <cell r="D118">
            <v>0</v>
          </cell>
          <cell r="E118">
            <v>0</v>
          </cell>
          <cell r="F118">
            <v>0</v>
          </cell>
          <cell r="G118">
            <v>0</v>
          </cell>
          <cell r="H118">
            <v>0</v>
          </cell>
          <cell r="I118">
            <v>0</v>
          </cell>
          <cell r="J118">
            <v>0.01704236281274221</v>
          </cell>
          <cell r="K118">
            <v>0.27033727132843477</v>
          </cell>
          <cell r="L118">
            <v>0.04550700405932436</v>
          </cell>
          <cell r="M118">
            <v>0.7218623050632176</v>
          </cell>
          <cell r="N118">
            <v>0.3343205500008108</v>
          </cell>
          <cell r="O118">
            <v>5.303214479665113</v>
          </cell>
          <cell r="P118" t="str">
            <v>M4</v>
          </cell>
          <cell r="Q118" t="str">
            <v>MINOR</v>
          </cell>
          <cell r="R118" t="str">
            <v>Infiltration or attenuation depending on site characteristics, and not in any SPZ</v>
          </cell>
        </row>
        <row r="119">
          <cell r="A119" t="str">
            <v>BRID019</v>
          </cell>
          <cell r="B119">
            <v>85</v>
          </cell>
          <cell r="C119">
            <v>5.65514730654</v>
          </cell>
          <cell r="D119">
            <v>0</v>
          </cell>
          <cell r="E119">
            <v>0</v>
          </cell>
          <cell r="F119">
            <v>0</v>
          </cell>
          <cell r="G119">
            <v>0</v>
          </cell>
          <cell r="H119">
            <v>0</v>
          </cell>
          <cell r="I119">
            <v>0</v>
          </cell>
          <cell r="J119">
            <v>0</v>
          </cell>
          <cell r="K119">
            <v>0</v>
          </cell>
          <cell r="L119">
            <v>0</v>
          </cell>
          <cell r="M119">
            <v>0</v>
          </cell>
          <cell r="N119">
            <v>0</v>
          </cell>
          <cell r="O119">
            <v>0</v>
          </cell>
          <cell r="P119" t="str">
            <v>G4</v>
          </cell>
          <cell r="Q119" t="str">
            <v>MAJOR</v>
          </cell>
          <cell r="R119" t="str">
            <v>Highly permeable geology and not in any SPZ</v>
          </cell>
        </row>
        <row r="120">
          <cell r="A120" t="str">
            <v>BRID020a</v>
          </cell>
          <cell r="B120">
            <v>68</v>
          </cell>
          <cell r="C120">
            <v>12.7285098844</v>
          </cell>
          <cell r="D120">
            <v>0</v>
          </cell>
          <cell r="E120">
            <v>0</v>
          </cell>
          <cell r="F120">
            <v>0</v>
          </cell>
          <cell r="G120">
            <v>0</v>
          </cell>
          <cell r="H120">
            <v>0</v>
          </cell>
          <cell r="I120">
            <v>0</v>
          </cell>
          <cell r="J120">
            <v>0.0010847910218141938</v>
          </cell>
          <cell r="K120">
            <v>0.008522529594322021</v>
          </cell>
          <cell r="L120">
            <v>0.03394740001365733</v>
          </cell>
          <cell r="M120">
            <v>0.26670364655381307</v>
          </cell>
          <cell r="N120">
            <v>0.17267739638467997</v>
          </cell>
          <cell r="O120">
            <v>1.356619101158986</v>
          </cell>
          <cell r="P120" t="str">
            <v>M4</v>
          </cell>
          <cell r="Q120" t="str">
            <v>MINOR</v>
          </cell>
          <cell r="R120" t="str">
            <v>Infiltration or attenuation depending on site characteristics, and not in any SPZ</v>
          </cell>
        </row>
        <row r="121">
          <cell r="A121" t="str">
            <v>BRID020b</v>
          </cell>
          <cell r="B121">
            <v>86</v>
          </cell>
          <cell r="C121">
            <v>5.127058630750001</v>
          </cell>
          <cell r="D121">
            <v>0</v>
          </cell>
          <cell r="E121">
            <v>0</v>
          </cell>
          <cell r="F121">
            <v>0</v>
          </cell>
          <cell r="G121">
            <v>0</v>
          </cell>
          <cell r="H121">
            <v>0</v>
          </cell>
          <cell r="I121">
            <v>0</v>
          </cell>
          <cell r="J121">
            <v>0.018862646306575494</v>
          </cell>
          <cell r="K121">
            <v>0.36790385414056037</v>
          </cell>
          <cell r="L121">
            <v>0.019262646306575492</v>
          </cell>
          <cell r="M121">
            <v>0.375705598353138</v>
          </cell>
          <cell r="N121">
            <v>0.04767280743002581</v>
          </cell>
          <cell r="O121">
            <v>0.9298276236613292</v>
          </cell>
          <cell r="P121" t="str">
            <v>M4</v>
          </cell>
          <cell r="Q121" t="str">
            <v>MINOR</v>
          </cell>
          <cell r="R121" t="str">
            <v>Infiltration or attenuation depending on site characteristics, and not in any SPZ</v>
          </cell>
        </row>
        <row r="122">
          <cell r="A122" t="str">
            <v>BRID021</v>
          </cell>
          <cell r="B122">
            <v>87</v>
          </cell>
          <cell r="C122">
            <v>3.03301207679</v>
          </cell>
          <cell r="D122">
            <v>0</v>
          </cell>
          <cell r="E122">
            <v>0</v>
          </cell>
          <cell r="F122">
            <v>0</v>
          </cell>
          <cell r="G122">
            <v>0</v>
          </cell>
          <cell r="H122">
            <v>0</v>
          </cell>
          <cell r="I122">
            <v>0</v>
          </cell>
          <cell r="J122">
            <v>0</v>
          </cell>
          <cell r="K122">
            <v>0</v>
          </cell>
          <cell r="L122">
            <v>0</v>
          </cell>
          <cell r="M122">
            <v>0</v>
          </cell>
          <cell r="N122">
            <v>0</v>
          </cell>
          <cell r="O122">
            <v>0</v>
          </cell>
          <cell r="P122" t="str">
            <v>G4</v>
          </cell>
          <cell r="Q122" t="str">
            <v>MAJOR</v>
          </cell>
          <cell r="R122" t="str">
            <v>Highly permeable geology and not in any SPZ</v>
          </cell>
        </row>
        <row r="123">
          <cell r="A123" t="str">
            <v>BRID022</v>
          </cell>
          <cell r="B123">
            <v>88</v>
          </cell>
          <cell r="C123">
            <v>0.11977268007200001</v>
          </cell>
          <cell r="D123">
            <v>0.0236966610998583</v>
          </cell>
          <cell r="E123">
            <v>19.784696381189196</v>
          </cell>
          <cell r="F123">
            <v>0.04614960271007663</v>
          </cell>
          <cell r="G123">
            <v>38.53099277926678</v>
          </cell>
          <cell r="H123">
            <v>0.08137422170901307</v>
          </cell>
          <cell r="I123">
            <v>67.94055343847685</v>
          </cell>
          <cell r="J123">
            <v>0</v>
          </cell>
          <cell r="K123">
            <v>0</v>
          </cell>
          <cell r="L123">
            <v>0</v>
          </cell>
          <cell r="M123">
            <v>0</v>
          </cell>
          <cell r="N123">
            <v>0</v>
          </cell>
          <cell r="O123">
            <v>0</v>
          </cell>
          <cell r="P123" t="str">
            <v>G4</v>
          </cell>
          <cell r="Q123" t="str">
            <v>MAJOR</v>
          </cell>
          <cell r="R123" t="str">
            <v>Highly permeable geology and not in any SPZ</v>
          </cell>
        </row>
        <row r="124">
          <cell r="A124" t="str">
            <v>BRID023</v>
          </cell>
          <cell r="B124">
            <v>89</v>
          </cell>
          <cell r="C124">
            <v>0.43547958026300004</v>
          </cell>
          <cell r="D124">
            <v>0</v>
          </cell>
          <cell r="E124">
            <v>0</v>
          </cell>
          <cell r="F124">
            <v>0</v>
          </cell>
          <cell r="G124">
            <v>0</v>
          </cell>
          <cell r="H124">
            <v>0</v>
          </cell>
          <cell r="I124">
            <v>0</v>
          </cell>
          <cell r="J124">
            <v>0.0011187359502715171</v>
          </cell>
          <cell r="K124">
            <v>0.2568974530552906</v>
          </cell>
          <cell r="L124">
            <v>0.001723230877222033</v>
          </cell>
          <cell r="M124">
            <v>0.39570876691424167</v>
          </cell>
          <cell r="N124">
            <v>0.0045728266480747504</v>
          </cell>
          <cell r="O124">
            <v>1.0500668355822964</v>
          </cell>
          <cell r="P124" t="str">
            <v>M4</v>
          </cell>
          <cell r="Q124" t="str">
            <v>MINOR</v>
          </cell>
          <cell r="R124" t="str">
            <v>Infiltration or attenuation depending on site characteristics, and not in any SPZ</v>
          </cell>
        </row>
        <row r="125">
          <cell r="A125" t="str">
            <v>BRID024</v>
          </cell>
          <cell r="B125">
            <v>90</v>
          </cell>
          <cell r="C125">
            <v>2.94846325177</v>
          </cell>
          <cell r="D125">
            <v>0</v>
          </cell>
          <cell r="E125">
            <v>0</v>
          </cell>
          <cell r="F125">
            <v>0</v>
          </cell>
          <cell r="G125">
            <v>0</v>
          </cell>
          <cell r="H125">
            <v>0</v>
          </cell>
          <cell r="I125">
            <v>0</v>
          </cell>
          <cell r="J125">
            <v>0</v>
          </cell>
          <cell r="K125">
            <v>0</v>
          </cell>
          <cell r="L125">
            <v>0</v>
          </cell>
          <cell r="M125">
            <v>0</v>
          </cell>
          <cell r="N125">
            <v>8.899125016756356E-07</v>
          </cell>
          <cell r="O125">
            <v>3.0182248367566043E-05</v>
          </cell>
          <cell r="P125" t="str">
            <v>G4</v>
          </cell>
          <cell r="Q125" t="str">
            <v>MAJOR</v>
          </cell>
          <cell r="R125" t="str">
            <v>Highly permeable geology and not in any SPZ</v>
          </cell>
        </row>
        <row r="126">
          <cell r="A126" t="str">
            <v>BRID025</v>
          </cell>
          <cell r="B126">
            <v>96</v>
          </cell>
          <cell r="C126">
            <v>0.957842725575</v>
          </cell>
          <cell r="D126">
            <v>0</v>
          </cell>
          <cell r="E126">
            <v>0</v>
          </cell>
          <cell r="F126">
            <v>0</v>
          </cell>
          <cell r="G126">
            <v>0</v>
          </cell>
          <cell r="H126">
            <v>0</v>
          </cell>
          <cell r="I126">
            <v>0</v>
          </cell>
          <cell r="J126">
            <v>0</v>
          </cell>
          <cell r="K126">
            <v>0</v>
          </cell>
          <cell r="L126">
            <v>0</v>
          </cell>
          <cell r="M126">
            <v>0</v>
          </cell>
          <cell r="N126">
            <v>0.00791353579097267</v>
          </cell>
          <cell r="O126">
            <v>0.8261832114684712</v>
          </cell>
          <cell r="P126" t="str">
            <v>M4</v>
          </cell>
          <cell r="Q126" t="str">
            <v>MINOR</v>
          </cell>
          <cell r="R126" t="str">
            <v>Infiltration or attenuation depending on site characteristics, and not in any SPZ</v>
          </cell>
        </row>
        <row r="127">
          <cell r="A127" t="str">
            <v>BRID026</v>
          </cell>
          <cell r="B127">
            <v>97</v>
          </cell>
          <cell r="C127">
            <v>1.10008599067</v>
          </cell>
          <cell r="D127">
            <v>0</v>
          </cell>
          <cell r="E127">
            <v>0</v>
          </cell>
          <cell r="F127">
            <v>0</v>
          </cell>
          <cell r="G127">
            <v>0</v>
          </cell>
          <cell r="H127">
            <v>0</v>
          </cell>
          <cell r="I127">
            <v>0</v>
          </cell>
          <cell r="J127">
            <v>0</v>
          </cell>
          <cell r="K127">
            <v>0</v>
          </cell>
          <cell r="L127">
            <v>0</v>
          </cell>
          <cell r="M127">
            <v>0</v>
          </cell>
          <cell r="N127">
            <v>0</v>
          </cell>
          <cell r="O127">
            <v>0</v>
          </cell>
          <cell r="P127" t="str">
            <v>M4</v>
          </cell>
          <cell r="Q127" t="str">
            <v>MINOR</v>
          </cell>
          <cell r="R127" t="str">
            <v>Infiltration or attenuation depending on site characteristics, and not in any SPZ</v>
          </cell>
        </row>
        <row r="128">
          <cell r="A128" t="str">
            <v>BRID027</v>
          </cell>
          <cell r="B128">
            <v>98</v>
          </cell>
          <cell r="C128">
            <v>1.06219490546</v>
          </cell>
          <cell r="D128">
            <v>0</v>
          </cell>
          <cell r="E128">
            <v>0</v>
          </cell>
          <cell r="F128">
            <v>0</v>
          </cell>
          <cell r="G128">
            <v>0</v>
          </cell>
          <cell r="H128">
            <v>0</v>
          </cell>
          <cell r="I128">
            <v>0</v>
          </cell>
          <cell r="J128">
            <v>0</v>
          </cell>
          <cell r="K128">
            <v>0</v>
          </cell>
          <cell r="L128">
            <v>0.002338694465556997</v>
          </cell>
          <cell r="M128">
            <v>0.22017564323980535</v>
          </cell>
          <cell r="N128">
            <v>0.04831096929689559</v>
          </cell>
          <cell r="O128">
            <v>4.5482207689533</v>
          </cell>
          <cell r="P128" t="str">
            <v>M4</v>
          </cell>
          <cell r="Q128" t="str">
            <v>MINOR</v>
          </cell>
          <cell r="R128" t="str">
            <v>Infiltration or attenuation depending on site characteristics, and not in any SPZ</v>
          </cell>
        </row>
        <row r="129">
          <cell r="A129" t="str">
            <v>BRID028sd</v>
          </cell>
          <cell r="B129">
            <v>91</v>
          </cell>
          <cell r="C129">
            <v>2.8626649546</v>
          </cell>
          <cell r="D129">
            <v>0</v>
          </cell>
          <cell r="E129">
            <v>0</v>
          </cell>
          <cell r="F129">
            <v>0</v>
          </cell>
          <cell r="G129">
            <v>0</v>
          </cell>
          <cell r="H129">
            <v>0</v>
          </cell>
          <cell r="I129">
            <v>0</v>
          </cell>
          <cell r="J129">
            <v>0</v>
          </cell>
          <cell r="K129">
            <v>0</v>
          </cell>
          <cell r="L129">
            <v>0</v>
          </cell>
          <cell r="M129">
            <v>0</v>
          </cell>
          <cell r="N129">
            <v>0.01116587287944021</v>
          </cell>
          <cell r="O129">
            <v>0.39005168458494704</v>
          </cell>
          <cell r="P129" t="str">
            <v>M4</v>
          </cell>
          <cell r="Q129" t="str">
            <v>MINOR</v>
          </cell>
          <cell r="R129" t="str">
            <v>Infiltration or attenuation depending on site characteristics, and not in any SPZ</v>
          </cell>
        </row>
        <row r="130">
          <cell r="A130" t="str">
            <v>BRID029sd</v>
          </cell>
          <cell r="B130">
            <v>92</v>
          </cell>
          <cell r="C130">
            <v>4.73588981284</v>
          </cell>
          <cell r="D130">
            <v>0</v>
          </cell>
          <cell r="E130">
            <v>0</v>
          </cell>
          <cell r="F130">
            <v>0</v>
          </cell>
          <cell r="G130">
            <v>0</v>
          </cell>
          <cell r="H130">
            <v>0</v>
          </cell>
          <cell r="I130">
            <v>0</v>
          </cell>
          <cell r="J130">
            <v>0</v>
          </cell>
          <cell r="K130">
            <v>0</v>
          </cell>
          <cell r="L130">
            <v>0</v>
          </cell>
          <cell r="M130">
            <v>0</v>
          </cell>
          <cell r="N130">
            <v>0</v>
          </cell>
          <cell r="O130">
            <v>0</v>
          </cell>
          <cell r="P130" t="str">
            <v>M4</v>
          </cell>
          <cell r="Q130" t="str">
            <v>MINOR</v>
          </cell>
          <cell r="R130" t="str">
            <v>Infiltration or attenuation depending on site characteristics, and not in any SPZ</v>
          </cell>
        </row>
        <row r="131">
          <cell r="A131" t="str">
            <v>BRID030sd</v>
          </cell>
          <cell r="B131">
            <v>93</v>
          </cell>
          <cell r="C131">
            <v>18.9260170864</v>
          </cell>
          <cell r="D131">
            <v>0</v>
          </cell>
          <cell r="E131">
            <v>0</v>
          </cell>
          <cell r="F131">
            <v>0</v>
          </cell>
          <cell r="G131">
            <v>0</v>
          </cell>
          <cell r="H131">
            <v>0</v>
          </cell>
          <cell r="I131">
            <v>0</v>
          </cell>
          <cell r="J131">
            <v>0</v>
          </cell>
          <cell r="K131">
            <v>0</v>
          </cell>
          <cell r="L131">
            <v>0.025322033309405866</v>
          </cell>
          <cell r="M131">
            <v>0.13379483487628235</v>
          </cell>
          <cell r="N131">
            <v>0.24735024490815058</v>
          </cell>
          <cell r="O131">
            <v>1.3069323766271634</v>
          </cell>
          <cell r="P131" t="str">
            <v>M4</v>
          </cell>
          <cell r="Q131" t="str">
            <v>MINOR</v>
          </cell>
          <cell r="R131" t="str">
            <v>Infiltration or attenuation depending on site characteristics, and not in any SPZ</v>
          </cell>
        </row>
        <row r="132">
          <cell r="A132" t="str">
            <v>BRID031sd</v>
          </cell>
          <cell r="B132">
            <v>94</v>
          </cell>
          <cell r="C132">
            <v>1.5481803054</v>
          </cell>
          <cell r="D132">
            <v>0</v>
          </cell>
          <cell r="E132">
            <v>0</v>
          </cell>
          <cell r="F132">
            <v>0</v>
          </cell>
          <cell r="G132">
            <v>0</v>
          </cell>
          <cell r="H132">
            <v>0</v>
          </cell>
          <cell r="I132">
            <v>0</v>
          </cell>
          <cell r="J132">
            <v>0</v>
          </cell>
          <cell r="K132">
            <v>0</v>
          </cell>
          <cell r="L132">
            <v>0</v>
          </cell>
          <cell r="M132">
            <v>0</v>
          </cell>
          <cell r="N132">
            <v>0</v>
          </cell>
          <cell r="O132">
            <v>0</v>
          </cell>
          <cell r="P132" t="str">
            <v>M4</v>
          </cell>
          <cell r="Q132" t="str">
            <v>MINOR</v>
          </cell>
          <cell r="R132" t="str">
            <v>Infiltration or attenuation depending on site characteristics, and not in any SPZ</v>
          </cell>
        </row>
        <row r="133">
          <cell r="A133" t="str">
            <v>BRID032sd</v>
          </cell>
          <cell r="B133">
            <v>95</v>
          </cell>
          <cell r="C133">
            <v>6.764228274890001</v>
          </cell>
          <cell r="D133">
            <v>0</v>
          </cell>
          <cell r="E133">
            <v>0</v>
          </cell>
          <cell r="F133">
            <v>0</v>
          </cell>
          <cell r="G133">
            <v>0</v>
          </cell>
          <cell r="H133">
            <v>0</v>
          </cell>
          <cell r="I133">
            <v>0</v>
          </cell>
          <cell r="J133">
            <v>8.795248016144753E-06</v>
          </cell>
          <cell r="K133">
            <v>0.00013002589000129182</v>
          </cell>
          <cell r="L133">
            <v>0.012766126213909157</v>
          </cell>
          <cell r="M133">
            <v>0.1887299732520745</v>
          </cell>
          <cell r="N133">
            <v>0.2803004684039787</v>
          </cell>
          <cell r="O133">
            <v>4.143864710250882</v>
          </cell>
          <cell r="P133" t="str">
            <v>M4</v>
          </cell>
          <cell r="Q133" t="str">
            <v>MINOR</v>
          </cell>
          <cell r="R133" t="str">
            <v>Infiltration or attenuation depending on site characteristics, and not in any SPZ</v>
          </cell>
        </row>
        <row r="134">
          <cell r="A134" t="str">
            <v>BROS001</v>
          </cell>
          <cell r="B134">
            <v>135</v>
          </cell>
          <cell r="C134">
            <v>2.13761341875</v>
          </cell>
          <cell r="D134">
            <v>0</v>
          </cell>
          <cell r="E134">
            <v>0</v>
          </cell>
          <cell r="F134">
            <v>0</v>
          </cell>
          <cell r="G134">
            <v>0</v>
          </cell>
          <cell r="H134">
            <v>0</v>
          </cell>
          <cell r="I134">
            <v>0</v>
          </cell>
          <cell r="J134">
            <v>0.019724569999892264</v>
          </cell>
          <cell r="K134">
            <v>0.922737938809651</v>
          </cell>
          <cell r="L134">
            <v>0.05141151917787827</v>
          </cell>
          <cell r="M134">
            <v>2.4050896540470768</v>
          </cell>
          <cell r="N134">
            <v>0.1274618239890774</v>
          </cell>
          <cell r="O134">
            <v>5.962809873434109</v>
          </cell>
          <cell r="P134" t="str">
            <v>M4</v>
          </cell>
          <cell r="Q134" t="str">
            <v>MINOR</v>
          </cell>
          <cell r="R134" t="str">
            <v>Infiltration or attenuation depending on site characteristics, and not in any SPZ</v>
          </cell>
        </row>
        <row r="135">
          <cell r="A135" t="str">
            <v>BROS002</v>
          </cell>
          <cell r="B135">
            <v>115</v>
          </cell>
          <cell r="C135">
            <v>2.1287445325500003</v>
          </cell>
          <cell r="D135">
            <v>0</v>
          </cell>
          <cell r="E135">
            <v>0</v>
          </cell>
          <cell r="F135">
            <v>0</v>
          </cell>
          <cell r="G135">
            <v>0</v>
          </cell>
          <cell r="H135">
            <v>0</v>
          </cell>
          <cell r="I135">
            <v>0</v>
          </cell>
          <cell r="J135">
            <v>0.0436</v>
          </cell>
          <cell r="K135">
            <v>2.048155583411976</v>
          </cell>
          <cell r="L135">
            <v>0.0912</v>
          </cell>
          <cell r="M135">
            <v>4.284215348788354</v>
          </cell>
          <cell r="N135">
            <v>0.2412</v>
          </cell>
          <cell r="O135">
            <v>11.33062217245341</v>
          </cell>
          <cell r="P135" t="str">
            <v>M4</v>
          </cell>
          <cell r="Q135" t="str">
            <v>MINOR</v>
          </cell>
          <cell r="R135" t="str">
            <v>Infiltration or attenuation depending on site characteristics, and not in any SPZ</v>
          </cell>
        </row>
        <row r="136">
          <cell r="A136" t="str">
            <v>BROS003</v>
          </cell>
          <cell r="B136">
            <v>116</v>
          </cell>
          <cell r="C136">
            <v>1.4940201068</v>
          </cell>
          <cell r="D136">
            <v>0</v>
          </cell>
          <cell r="E136">
            <v>0</v>
          </cell>
          <cell r="F136">
            <v>0</v>
          </cell>
          <cell r="G136">
            <v>0</v>
          </cell>
          <cell r="H136">
            <v>0</v>
          </cell>
          <cell r="I136">
            <v>0</v>
          </cell>
          <cell r="J136">
            <v>0</v>
          </cell>
          <cell r="K136">
            <v>0</v>
          </cell>
          <cell r="L136">
            <v>0</v>
          </cell>
          <cell r="M136">
            <v>0</v>
          </cell>
          <cell r="N136">
            <v>0.028175143464500594</v>
          </cell>
          <cell r="O136">
            <v>1.8858610627970829</v>
          </cell>
          <cell r="P136" t="str">
            <v>M4</v>
          </cell>
          <cell r="Q136" t="str">
            <v>MINOR</v>
          </cell>
          <cell r="R136" t="str">
            <v>Infiltration or attenuation depending on site characteristics, and not in any SPZ</v>
          </cell>
        </row>
        <row r="137">
          <cell r="A137" t="str">
            <v>BROS004</v>
          </cell>
          <cell r="B137">
            <v>117</v>
          </cell>
          <cell r="C137">
            <v>4.70787851525</v>
          </cell>
          <cell r="D137">
            <v>0</v>
          </cell>
          <cell r="E137">
            <v>0</v>
          </cell>
          <cell r="F137">
            <v>0</v>
          </cell>
          <cell r="G137">
            <v>0</v>
          </cell>
          <cell r="H137">
            <v>0</v>
          </cell>
          <cell r="I137">
            <v>0</v>
          </cell>
          <cell r="J137">
            <v>0.0148</v>
          </cell>
          <cell r="K137">
            <v>0.31436665054247015</v>
          </cell>
          <cell r="L137">
            <v>0.07738377989502869</v>
          </cell>
          <cell r="M137">
            <v>1.6437080872916157</v>
          </cell>
          <cell r="N137">
            <v>0.23154566856573425</v>
          </cell>
          <cell r="O137">
            <v>4.918259207745054</v>
          </cell>
          <cell r="P137" t="str">
            <v>M4</v>
          </cell>
          <cell r="Q137" t="str">
            <v>MINOR</v>
          </cell>
          <cell r="R137" t="str">
            <v>Infiltration or attenuation depending on site characteristics, and not in any SPZ</v>
          </cell>
        </row>
        <row r="138">
          <cell r="A138" t="str">
            <v>BROS005</v>
          </cell>
          <cell r="B138">
            <v>118</v>
          </cell>
          <cell r="C138">
            <v>4.081727021</v>
          </cell>
          <cell r="D138">
            <v>0</v>
          </cell>
          <cell r="E138">
            <v>0</v>
          </cell>
          <cell r="F138">
            <v>0</v>
          </cell>
          <cell r="G138">
            <v>0</v>
          </cell>
          <cell r="H138">
            <v>0</v>
          </cell>
          <cell r="I138">
            <v>0</v>
          </cell>
          <cell r="J138">
            <v>0.0412</v>
          </cell>
          <cell r="K138">
            <v>1.0093766630651904</v>
          </cell>
          <cell r="L138">
            <v>0.04519995788799955</v>
          </cell>
          <cell r="M138">
            <v>1.1073733656232063</v>
          </cell>
          <cell r="N138">
            <v>0.06053603683994771</v>
          </cell>
          <cell r="O138">
            <v>1.483098613123734</v>
          </cell>
          <cell r="P138" t="str">
            <v>M4</v>
          </cell>
          <cell r="Q138" t="str">
            <v>MINOR</v>
          </cell>
          <cell r="R138" t="str">
            <v>Infiltration or attenuation depending on site characteristics, and not in any SPZ</v>
          </cell>
        </row>
        <row r="139">
          <cell r="A139" t="str">
            <v>BROS006</v>
          </cell>
          <cell r="B139">
            <v>136</v>
          </cell>
          <cell r="C139">
            <v>0.09731990945</v>
          </cell>
          <cell r="D139">
            <v>0</v>
          </cell>
          <cell r="E139">
            <v>0</v>
          </cell>
          <cell r="F139">
            <v>0</v>
          </cell>
          <cell r="G139">
            <v>0</v>
          </cell>
          <cell r="H139">
            <v>0</v>
          </cell>
          <cell r="I139">
            <v>0</v>
          </cell>
          <cell r="J139">
            <v>0</v>
          </cell>
          <cell r="K139">
            <v>0</v>
          </cell>
          <cell r="L139">
            <v>0</v>
          </cell>
          <cell r="M139">
            <v>0</v>
          </cell>
          <cell r="N139">
            <v>0</v>
          </cell>
          <cell r="O139">
            <v>0</v>
          </cell>
          <cell r="P139" t="str">
            <v>M4</v>
          </cell>
          <cell r="Q139" t="str">
            <v>MINOR</v>
          </cell>
          <cell r="R139" t="str">
            <v>Infiltration or attenuation depending on site characteristics, and not in any SPZ</v>
          </cell>
        </row>
        <row r="140">
          <cell r="A140" t="str">
            <v>BROS007</v>
          </cell>
          <cell r="B140">
            <v>107</v>
          </cell>
          <cell r="C140">
            <v>1.81055735515</v>
          </cell>
          <cell r="D140">
            <v>0</v>
          </cell>
          <cell r="E140">
            <v>0</v>
          </cell>
          <cell r="F140">
            <v>0</v>
          </cell>
          <cell r="G140">
            <v>0</v>
          </cell>
          <cell r="H140">
            <v>0</v>
          </cell>
          <cell r="I140">
            <v>0</v>
          </cell>
          <cell r="J140">
            <v>0</v>
          </cell>
          <cell r="K140">
            <v>0</v>
          </cell>
          <cell r="L140">
            <v>0</v>
          </cell>
          <cell r="M140">
            <v>0</v>
          </cell>
          <cell r="N140">
            <v>1.4817550001469253E-07</v>
          </cell>
          <cell r="O140">
            <v>8.183971614774754E-06</v>
          </cell>
          <cell r="P140" t="str">
            <v>M4</v>
          </cell>
          <cell r="Q140" t="str">
            <v>MINOR</v>
          </cell>
          <cell r="R140" t="str">
            <v>Infiltration or attenuation depending on site characteristics, and not in any SPZ</v>
          </cell>
        </row>
        <row r="141">
          <cell r="A141" t="str">
            <v>BROS007sd</v>
          </cell>
          <cell r="B141">
            <v>106</v>
          </cell>
          <cell r="C141">
            <v>9.84882448349</v>
          </cell>
          <cell r="D141">
            <v>0</v>
          </cell>
          <cell r="E141">
            <v>0</v>
          </cell>
          <cell r="F141">
            <v>0</v>
          </cell>
          <cell r="G141">
            <v>0</v>
          </cell>
          <cell r="H141">
            <v>0</v>
          </cell>
          <cell r="I141">
            <v>0</v>
          </cell>
          <cell r="J141">
            <v>0.17439910574529072</v>
          </cell>
          <cell r="K141">
            <v>1.770760622627028</v>
          </cell>
          <cell r="L141">
            <v>0.22407950588934863</v>
          </cell>
          <cell r="M141">
            <v>2.2751903667791273</v>
          </cell>
          <cell r="N141">
            <v>0.6257213525955363</v>
          </cell>
          <cell r="O141">
            <v>6.353259250832009</v>
          </cell>
          <cell r="P141" t="str">
            <v>M4</v>
          </cell>
          <cell r="Q141" t="str">
            <v>MINOR</v>
          </cell>
          <cell r="R141" t="str">
            <v>Infiltration or attenuation depending on site characteristics, and not in any SPZ</v>
          </cell>
        </row>
        <row r="142">
          <cell r="A142" t="str">
            <v>BROS008</v>
          </cell>
          <cell r="B142">
            <v>112</v>
          </cell>
          <cell r="C142">
            <v>5.0533111055</v>
          </cell>
          <cell r="D142">
            <v>0</v>
          </cell>
          <cell r="E142">
            <v>0</v>
          </cell>
          <cell r="F142">
            <v>0</v>
          </cell>
          <cell r="G142">
            <v>0</v>
          </cell>
          <cell r="H142">
            <v>0</v>
          </cell>
          <cell r="I142">
            <v>0</v>
          </cell>
          <cell r="J142">
            <v>0.021100551359225252</v>
          </cell>
          <cell r="K142">
            <v>0.4175589216397049</v>
          </cell>
          <cell r="L142">
            <v>0.02965769584453449</v>
          </cell>
          <cell r="M142">
            <v>0.5868962987902168</v>
          </cell>
          <cell r="N142">
            <v>0.05603335065422358</v>
          </cell>
          <cell r="O142">
            <v>1.1088442703089691</v>
          </cell>
          <cell r="P142" t="str">
            <v>M4</v>
          </cell>
          <cell r="Q142" t="str">
            <v>MINOR</v>
          </cell>
          <cell r="R142" t="str">
            <v>Infiltration or attenuation depending on site characteristics, and not in any SPZ</v>
          </cell>
        </row>
        <row r="143">
          <cell r="A143" t="str">
            <v>BROS009</v>
          </cell>
          <cell r="B143">
            <v>119</v>
          </cell>
          <cell r="C143">
            <v>0.23380109284999998</v>
          </cell>
          <cell r="D143">
            <v>0</v>
          </cell>
          <cell r="E143">
            <v>0</v>
          </cell>
          <cell r="F143">
            <v>0</v>
          </cell>
          <cell r="G143">
            <v>0</v>
          </cell>
          <cell r="H143">
            <v>0</v>
          </cell>
          <cell r="I143">
            <v>0</v>
          </cell>
          <cell r="J143">
            <v>0</v>
          </cell>
          <cell r="K143">
            <v>0</v>
          </cell>
          <cell r="L143">
            <v>0</v>
          </cell>
          <cell r="M143">
            <v>0</v>
          </cell>
          <cell r="N143">
            <v>0.03003809891414714</v>
          </cell>
          <cell r="O143">
            <v>12.847715358378892</v>
          </cell>
          <cell r="P143" t="str">
            <v>M4</v>
          </cell>
          <cell r="Q143" t="str">
            <v>MINOR</v>
          </cell>
          <cell r="R143" t="str">
            <v>Infiltration or attenuation depending on site characteristics, and not in any SPZ</v>
          </cell>
        </row>
        <row r="144">
          <cell r="A144" t="str">
            <v>BROS010</v>
          </cell>
          <cell r="B144">
            <v>120</v>
          </cell>
          <cell r="C144">
            <v>0.17184373735</v>
          </cell>
          <cell r="D144">
            <v>0</v>
          </cell>
          <cell r="E144">
            <v>0</v>
          </cell>
          <cell r="F144">
            <v>0</v>
          </cell>
          <cell r="G144">
            <v>0</v>
          </cell>
          <cell r="H144">
            <v>0</v>
          </cell>
          <cell r="I144">
            <v>0</v>
          </cell>
          <cell r="J144">
            <v>0</v>
          </cell>
          <cell r="K144">
            <v>0</v>
          </cell>
          <cell r="L144">
            <v>0</v>
          </cell>
          <cell r="M144">
            <v>0</v>
          </cell>
          <cell r="N144">
            <v>0</v>
          </cell>
          <cell r="O144">
            <v>0</v>
          </cell>
          <cell r="P144" t="str">
            <v>M4</v>
          </cell>
          <cell r="Q144" t="str">
            <v>MINOR</v>
          </cell>
          <cell r="R144" t="str">
            <v>Infiltration or attenuation depending on site characteristics, and not in any SPZ</v>
          </cell>
        </row>
        <row r="145">
          <cell r="A145" t="str">
            <v>BROS011</v>
          </cell>
          <cell r="B145">
            <v>121</v>
          </cell>
          <cell r="C145">
            <v>3.2287635866</v>
          </cell>
          <cell r="D145">
            <v>0</v>
          </cell>
          <cell r="E145">
            <v>0</v>
          </cell>
          <cell r="F145">
            <v>0</v>
          </cell>
          <cell r="G145">
            <v>0</v>
          </cell>
          <cell r="H145">
            <v>0</v>
          </cell>
          <cell r="I145">
            <v>0</v>
          </cell>
          <cell r="J145">
            <v>0.03650793181132589</v>
          </cell>
          <cell r="K145">
            <v>1.1307093514942048</v>
          </cell>
          <cell r="L145">
            <v>0.06663394490841563</v>
          </cell>
          <cell r="M145">
            <v>2.0637604185379055</v>
          </cell>
          <cell r="N145">
            <v>0.137942707772918</v>
          </cell>
          <cell r="O145">
            <v>4.2723074660965334</v>
          </cell>
          <cell r="P145" t="str">
            <v>M4</v>
          </cell>
          <cell r="Q145" t="str">
            <v>MINOR</v>
          </cell>
          <cell r="R145" t="str">
            <v>Infiltration or attenuation depending on site characteristics, and not in any SPZ</v>
          </cell>
        </row>
        <row r="146">
          <cell r="A146" t="str">
            <v>BROS012</v>
          </cell>
          <cell r="B146">
            <v>122</v>
          </cell>
          <cell r="C146">
            <v>0.21199987554999997</v>
          </cell>
          <cell r="D146">
            <v>0</v>
          </cell>
          <cell r="E146">
            <v>0</v>
          </cell>
          <cell r="F146">
            <v>0</v>
          </cell>
          <cell r="G146">
            <v>0</v>
          </cell>
          <cell r="H146">
            <v>0</v>
          </cell>
          <cell r="I146">
            <v>0</v>
          </cell>
          <cell r="J146">
            <v>0</v>
          </cell>
          <cell r="K146">
            <v>0</v>
          </cell>
          <cell r="L146">
            <v>0</v>
          </cell>
          <cell r="M146">
            <v>0</v>
          </cell>
          <cell r="N146">
            <v>0.003237719324012923</v>
          </cell>
          <cell r="O146">
            <v>1.5272269927579791</v>
          </cell>
          <cell r="P146" t="str">
            <v>M4</v>
          </cell>
          <cell r="Q146" t="str">
            <v>MINOR</v>
          </cell>
          <cell r="R146" t="str">
            <v>Infiltration or attenuation depending on site characteristics, and not in any SPZ</v>
          </cell>
        </row>
        <row r="147">
          <cell r="A147" t="str">
            <v>BROS013</v>
          </cell>
          <cell r="B147">
            <v>123</v>
          </cell>
          <cell r="C147">
            <v>0.21829879179999997</v>
          </cell>
          <cell r="D147">
            <v>0</v>
          </cell>
          <cell r="E147">
            <v>0</v>
          </cell>
          <cell r="F147">
            <v>0</v>
          </cell>
          <cell r="G147">
            <v>0</v>
          </cell>
          <cell r="H147">
            <v>0</v>
          </cell>
          <cell r="I147">
            <v>0</v>
          </cell>
          <cell r="J147">
            <v>0</v>
          </cell>
          <cell r="K147">
            <v>0</v>
          </cell>
          <cell r="L147">
            <v>0</v>
          </cell>
          <cell r="M147">
            <v>0</v>
          </cell>
          <cell r="N147">
            <v>0.008289331168371232</v>
          </cell>
          <cell r="O147">
            <v>3.7972409741807986</v>
          </cell>
          <cell r="P147" t="str">
            <v>M4</v>
          </cell>
          <cell r="Q147" t="str">
            <v>MINOR</v>
          </cell>
          <cell r="R147" t="str">
            <v>Infiltration or attenuation depending on site characteristics, and not in any SPZ</v>
          </cell>
        </row>
        <row r="148">
          <cell r="A148" t="str">
            <v>BROS014</v>
          </cell>
          <cell r="B148">
            <v>124</v>
          </cell>
          <cell r="C148">
            <v>20.1198903686</v>
          </cell>
          <cell r="D148">
            <v>0</v>
          </cell>
          <cell r="E148">
            <v>0</v>
          </cell>
          <cell r="F148">
            <v>0</v>
          </cell>
          <cell r="G148">
            <v>0</v>
          </cell>
          <cell r="H148">
            <v>0</v>
          </cell>
          <cell r="I148">
            <v>0</v>
          </cell>
          <cell r="J148">
            <v>0.529526713064076</v>
          </cell>
          <cell r="K148">
            <v>2.6318568509224036</v>
          </cell>
          <cell r="L148">
            <v>1.1013951885545066</v>
          </cell>
          <cell r="M148">
            <v>5.4741609838659615</v>
          </cell>
          <cell r="N148">
            <v>2.3556624709635225</v>
          </cell>
          <cell r="O148">
            <v>11.708127767136718</v>
          </cell>
          <cell r="P148" t="str">
            <v>M4</v>
          </cell>
          <cell r="Q148" t="str">
            <v>MINOR</v>
          </cell>
          <cell r="R148" t="str">
            <v>Infiltration or attenuation depending on site characteristics, and not in any SPZ</v>
          </cell>
        </row>
        <row r="149">
          <cell r="A149" t="str">
            <v>BROS015</v>
          </cell>
          <cell r="B149">
            <v>125</v>
          </cell>
          <cell r="C149">
            <v>11.6927662206</v>
          </cell>
          <cell r="D149">
            <v>0</v>
          </cell>
          <cell r="E149">
            <v>0</v>
          </cell>
          <cell r="F149">
            <v>0</v>
          </cell>
          <cell r="G149">
            <v>0</v>
          </cell>
          <cell r="H149">
            <v>0</v>
          </cell>
          <cell r="I149">
            <v>0</v>
          </cell>
          <cell r="J149">
            <v>0.2465979765241493</v>
          </cell>
          <cell r="K149">
            <v>2.108978935110322</v>
          </cell>
          <cell r="L149">
            <v>0.38317576465423697</v>
          </cell>
          <cell r="M149">
            <v>3.277032632185601</v>
          </cell>
          <cell r="N149">
            <v>0.5918386643612553</v>
          </cell>
          <cell r="O149">
            <v>5.061579554362165</v>
          </cell>
          <cell r="P149" t="str">
            <v>M4</v>
          </cell>
          <cell r="Q149" t="str">
            <v>MINOR</v>
          </cell>
          <cell r="R149" t="str">
            <v>Infiltration or attenuation depending on site characteristics, and not in any SPZ</v>
          </cell>
        </row>
        <row r="150">
          <cell r="A150" t="str">
            <v>BROS016</v>
          </cell>
          <cell r="B150">
            <v>137</v>
          </cell>
          <cell r="C150">
            <v>1.07744483445</v>
          </cell>
          <cell r="D150">
            <v>0</v>
          </cell>
          <cell r="E150">
            <v>0</v>
          </cell>
          <cell r="F150">
            <v>0</v>
          </cell>
          <cell r="G150">
            <v>0</v>
          </cell>
          <cell r="H150">
            <v>0</v>
          </cell>
          <cell r="I150">
            <v>0</v>
          </cell>
          <cell r="J150">
            <v>0</v>
          </cell>
          <cell r="K150">
            <v>0</v>
          </cell>
          <cell r="L150">
            <v>0</v>
          </cell>
          <cell r="M150">
            <v>0</v>
          </cell>
          <cell r="N150">
            <v>0</v>
          </cell>
          <cell r="O150">
            <v>0</v>
          </cell>
          <cell r="P150" t="str">
            <v>M4</v>
          </cell>
          <cell r="Q150" t="str">
            <v>MINOR</v>
          </cell>
          <cell r="R150" t="str">
            <v>Infiltration or attenuation depending on site characteristics, and not in any SPZ</v>
          </cell>
        </row>
        <row r="151">
          <cell r="A151" t="str">
            <v>BROS017</v>
          </cell>
          <cell r="B151">
            <v>131</v>
          </cell>
          <cell r="C151">
            <v>0.39219928575</v>
          </cell>
          <cell r="D151">
            <v>0</v>
          </cell>
          <cell r="E151">
            <v>0</v>
          </cell>
          <cell r="F151">
            <v>0</v>
          </cell>
          <cell r="G151">
            <v>0</v>
          </cell>
          <cell r="H151">
            <v>0</v>
          </cell>
          <cell r="I151">
            <v>0</v>
          </cell>
          <cell r="J151">
            <v>0.00015393993696902867</v>
          </cell>
          <cell r="K151">
            <v>0.0392504378672313</v>
          </cell>
          <cell r="L151">
            <v>0.0002559769249375619</v>
          </cell>
          <cell r="M151">
            <v>0.06526705535632452</v>
          </cell>
          <cell r="N151">
            <v>0.0006538991178609931</v>
          </cell>
          <cell r="O151">
            <v>0.16672623883303264</v>
          </cell>
          <cell r="P151" t="str">
            <v>M4</v>
          </cell>
          <cell r="Q151" t="str">
            <v>MINOR</v>
          </cell>
          <cell r="R151" t="str">
            <v>Infiltration or attenuation depending on site characteristics, and not in any SPZ</v>
          </cell>
        </row>
        <row r="152">
          <cell r="A152" t="str">
            <v>BROS018</v>
          </cell>
          <cell r="B152">
            <v>126</v>
          </cell>
          <cell r="C152">
            <v>0.0922039687499</v>
          </cell>
          <cell r="D152">
            <v>0</v>
          </cell>
          <cell r="E152">
            <v>0</v>
          </cell>
          <cell r="F152">
            <v>0</v>
          </cell>
          <cell r="G152">
            <v>0</v>
          </cell>
          <cell r="H152">
            <v>0</v>
          </cell>
          <cell r="I152">
            <v>0</v>
          </cell>
          <cell r="J152">
            <v>0</v>
          </cell>
          <cell r="K152">
            <v>0</v>
          </cell>
          <cell r="L152">
            <v>0</v>
          </cell>
          <cell r="M152">
            <v>0</v>
          </cell>
          <cell r="N152">
            <v>0</v>
          </cell>
          <cell r="O152">
            <v>0</v>
          </cell>
          <cell r="P152" t="str">
            <v>M4</v>
          </cell>
          <cell r="Q152" t="str">
            <v>MINOR</v>
          </cell>
          <cell r="R152" t="str">
            <v>Infiltration or attenuation depending on site characteristics, and not in any SPZ</v>
          </cell>
        </row>
        <row r="153">
          <cell r="A153" t="str">
            <v>BROS019</v>
          </cell>
          <cell r="B153">
            <v>127</v>
          </cell>
          <cell r="C153">
            <v>0.35519085583</v>
          </cell>
          <cell r="D153">
            <v>0</v>
          </cell>
          <cell r="E153">
            <v>0</v>
          </cell>
          <cell r="F153">
            <v>0</v>
          </cell>
          <cell r="G153">
            <v>0</v>
          </cell>
          <cell r="H153">
            <v>0</v>
          </cell>
          <cell r="I153">
            <v>0</v>
          </cell>
          <cell r="J153">
            <v>0</v>
          </cell>
          <cell r="K153">
            <v>0</v>
          </cell>
          <cell r="L153">
            <v>0</v>
          </cell>
          <cell r="M153">
            <v>0</v>
          </cell>
          <cell r="N153">
            <v>0.01700563269591432</v>
          </cell>
          <cell r="O153">
            <v>4.787745071920852</v>
          </cell>
          <cell r="P153" t="str">
            <v>M4</v>
          </cell>
          <cell r="Q153" t="str">
            <v>MINOR</v>
          </cell>
          <cell r="R153" t="str">
            <v>Infiltration or attenuation depending on site characteristics, and not in any SPZ</v>
          </cell>
        </row>
        <row r="154">
          <cell r="A154" t="str">
            <v>BROS020</v>
          </cell>
          <cell r="B154">
            <v>128</v>
          </cell>
          <cell r="C154">
            <v>4.51991342527</v>
          </cell>
          <cell r="D154">
            <v>0</v>
          </cell>
          <cell r="E154">
            <v>0</v>
          </cell>
          <cell r="F154">
            <v>0</v>
          </cell>
          <cell r="G154">
            <v>0</v>
          </cell>
          <cell r="H154">
            <v>0</v>
          </cell>
          <cell r="I154">
            <v>0</v>
          </cell>
          <cell r="J154">
            <v>0.032</v>
          </cell>
          <cell r="K154">
            <v>0.7079781621721761</v>
          </cell>
          <cell r="L154">
            <v>0.039900719204927</v>
          </cell>
          <cell r="M154">
            <v>0.8827761828766335</v>
          </cell>
          <cell r="N154">
            <v>0.05707801559248305</v>
          </cell>
          <cell r="O154">
            <v>1.2628121431125299</v>
          </cell>
          <cell r="P154" t="str">
            <v>M4</v>
          </cell>
          <cell r="Q154" t="str">
            <v>MINOR</v>
          </cell>
          <cell r="R154" t="str">
            <v>Infiltration or attenuation depending on site characteristics, and not in any SPZ</v>
          </cell>
        </row>
        <row r="155">
          <cell r="A155" t="str">
            <v>BROS021</v>
          </cell>
          <cell r="B155">
            <v>133</v>
          </cell>
          <cell r="C155">
            <v>2.31184414928</v>
          </cell>
          <cell r="D155">
            <v>0</v>
          </cell>
          <cell r="E155">
            <v>0</v>
          </cell>
          <cell r="F155">
            <v>0</v>
          </cell>
          <cell r="G155">
            <v>0</v>
          </cell>
          <cell r="H155">
            <v>0</v>
          </cell>
          <cell r="I155">
            <v>0</v>
          </cell>
          <cell r="J155">
            <v>0.05099130465142189</v>
          </cell>
          <cell r="K155">
            <v>2.205654938603997</v>
          </cell>
          <cell r="L155">
            <v>0.08027104739096355</v>
          </cell>
          <cell r="M155">
            <v>3.472165172378213</v>
          </cell>
          <cell r="N155">
            <v>0.28806243508967666</v>
          </cell>
          <cell r="O155">
            <v>12.46028782603666</v>
          </cell>
          <cell r="P155" t="str">
            <v>M4</v>
          </cell>
          <cell r="Q155" t="str">
            <v>MINOR</v>
          </cell>
          <cell r="R155" t="str">
            <v>Infiltration or attenuation depending on site characteristics, and not in any SPZ</v>
          </cell>
        </row>
        <row r="156">
          <cell r="A156" t="str">
            <v>BROS021a</v>
          </cell>
          <cell r="B156">
            <v>132</v>
          </cell>
          <cell r="C156">
            <v>1.0749826387299999</v>
          </cell>
          <cell r="D156">
            <v>0</v>
          </cell>
          <cell r="E156">
            <v>0</v>
          </cell>
          <cell r="F156">
            <v>0</v>
          </cell>
          <cell r="G156">
            <v>0</v>
          </cell>
          <cell r="H156">
            <v>0</v>
          </cell>
          <cell r="I156">
            <v>0</v>
          </cell>
          <cell r="J156">
            <v>0</v>
          </cell>
          <cell r="K156">
            <v>0</v>
          </cell>
          <cell r="L156">
            <v>0</v>
          </cell>
          <cell r="M156">
            <v>0</v>
          </cell>
          <cell r="N156">
            <v>0.00041487928194943786</v>
          </cell>
          <cell r="O156">
            <v>0.03859404487123459</v>
          </cell>
          <cell r="P156" t="str">
            <v>M4</v>
          </cell>
          <cell r="Q156" t="str">
            <v>MINOR</v>
          </cell>
          <cell r="R156" t="str">
            <v>Infiltration or attenuation depending on site characteristics, and not in any SPZ</v>
          </cell>
        </row>
        <row r="157">
          <cell r="A157" t="str">
            <v>BROS022</v>
          </cell>
          <cell r="B157">
            <v>110</v>
          </cell>
          <cell r="C157">
            <v>0.345356625209</v>
          </cell>
          <cell r="D157">
            <v>0</v>
          </cell>
          <cell r="E157">
            <v>0</v>
          </cell>
          <cell r="F157">
            <v>0</v>
          </cell>
          <cell r="G157">
            <v>0</v>
          </cell>
          <cell r="H157">
            <v>0</v>
          </cell>
          <cell r="I157">
            <v>0</v>
          </cell>
          <cell r="J157">
            <v>0</v>
          </cell>
          <cell r="K157">
            <v>0</v>
          </cell>
          <cell r="L157">
            <v>0</v>
          </cell>
          <cell r="M157">
            <v>0</v>
          </cell>
          <cell r="N157">
            <v>0</v>
          </cell>
          <cell r="O157">
            <v>0</v>
          </cell>
          <cell r="P157" t="str">
            <v>M4</v>
          </cell>
          <cell r="Q157" t="str">
            <v>MINOR</v>
          </cell>
          <cell r="R157" t="str">
            <v>Infiltration or attenuation depending on site characteristics, and not in any SPZ</v>
          </cell>
        </row>
        <row r="158">
          <cell r="A158" t="str">
            <v>BROS023</v>
          </cell>
          <cell r="B158">
            <v>130</v>
          </cell>
          <cell r="C158">
            <v>0.663991643547</v>
          </cell>
          <cell r="D158">
            <v>0</v>
          </cell>
          <cell r="E158">
            <v>0</v>
          </cell>
          <cell r="F158">
            <v>0</v>
          </cell>
          <cell r="G158">
            <v>0</v>
          </cell>
          <cell r="H158">
            <v>0</v>
          </cell>
          <cell r="I158">
            <v>0</v>
          </cell>
          <cell r="J158">
            <v>0.04686172000002116</v>
          </cell>
          <cell r="K158">
            <v>7.057576771552261</v>
          </cell>
          <cell r="L158">
            <v>0.05282958192862138</v>
          </cell>
          <cell r="M158">
            <v>7.956362469625251</v>
          </cell>
          <cell r="N158">
            <v>0.07786413019369211</v>
          </cell>
          <cell r="O158">
            <v>11.726673211992098</v>
          </cell>
          <cell r="P158" t="str">
            <v>M4</v>
          </cell>
          <cell r="Q158" t="str">
            <v>MINOR</v>
          </cell>
          <cell r="R158" t="str">
            <v>Infiltration or attenuation depending on site characteristics, and not in any SPZ</v>
          </cell>
        </row>
        <row r="159">
          <cell r="A159" t="str">
            <v>BROS023a</v>
          </cell>
          <cell r="B159">
            <v>129</v>
          </cell>
          <cell r="C159">
            <v>0.265539305612</v>
          </cell>
          <cell r="D159">
            <v>0</v>
          </cell>
          <cell r="E159">
            <v>0</v>
          </cell>
          <cell r="F159">
            <v>0</v>
          </cell>
          <cell r="G159">
            <v>0</v>
          </cell>
          <cell r="H159">
            <v>0</v>
          </cell>
          <cell r="I159">
            <v>0</v>
          </cell>
          <cell r="J159">
            <v>0.04686172000002116</v>
          </cell>
          <cell r="K159">
            <v>17.64775270915803</v>
          </cell>
          <cell r="L159">
            <v>0.05282958192862138</v>
          </cell>
          <cell r="M159">
            <v>19.895202258988647</v>
          </cell>
          <cell r="N159">
            <v>0.0708642198567522</v>
          </cell>
          <cell r="O159">
            <v>26.686904107634213</v>
          </cell>
          <cell r="P159" t="str">
            <v>M4</v>
          </cell>
          <cell r="Q159" t="str">
            <v>MINOR</v>
          </cell>
          <cell r="R159" t="str">
            <v>Infiltration or attenuation depending on site characteristics, and not in any SPZ</v>
          </cell>
        </row>
        <row r="160">
          <cell r="A160" t="str">
            <v>BROS023B</v>
          </cell>
          <cell r="B160">
            <v>143</v>
          </cell>
          <cell r="C160">
            <v>0.667835719088</v>
          </cell>
          <cell r="D160">
            <v>0</v>
          </cell>
          <cell r="E160">
            <v>0</v>
          </cell>
          <cell r="F160">
            <v>0</v>
          </cell>
          <cell r="G160">
            <v>0</v>
          </cell>
          <cell r="H160">
            <v>0</v>
          </cell>
          <cell r="I160">
            <v>0</v>
          </cell>
          <cell r="J160">
            <v>0.06728120567360707</v>
          </cell>
          <cell r="K160">
            <v>10.074514397865189</v>
          </cell>
          <cell r="L160">
            <v>0.07696127967050888</v>
          </cell>
          <cell r="M160">
            <v>11.523983738936217</v>
          </cell>
          <cell r="N160">
            <v>0.11062023911553863</v>
          </cell>
          <cell r="O160">
            <v>16.56398960909162</v>
          </cell>
          <cell r="P160" t="str">
            <v>M4</v>
          </cell>
          <cell r="Q160" t="str">
            <v>MINOR</v>
          </cell>
          <cell r="R160" t="str">
            <v>Infiltration or attenuation depending on site characteristics, and not in any SPZ</v>
          </cell>
        </row>
        <row r="161">
          <cell r="A161" t="str">
            <v>BROS024</v>
          </cell>
          <cell r="B161">
            <v>111</v>
          </cell>
          <cell r="C161">
            <v>0.14242796058999999</v>
          </cell>
          <cell r="D161">
            <v>0</v>
          </cell>
          <cell r="E161">
            <v>0</v>
          </cell>
          <cell r="F161">
            <v>0</v>
          </cell>
          <cell r="G161">
            <v>0</v>
          </cell>
          <cell r="H161">
            <v>0</v>
          </cell>
          <cell r="I161">
            <v>0</v>
          </cell>
          <cell r="J161">
            <v>0</v>
          </cell>
          <cell r="K161">
            <v>0</v>
          </cell>
          <cell r="L161">
            <v>0</v>
          </cell>
          <cell r="M161">
            <v>0</v>
          </cell>
          <cell r="N161">
            <v>0</v>
          </cell>
          <cell r="O161">
            <v>0</v>
          </cell>
          <cell r="P161" t="str">
            <v>M4</v>
          </cell>
          <cell r="Q161" t="str">
            <v>MINOR</v>
          </cell>
          <cell r="R161" t="str">
            <v>Infiltration or attenuation depending on site characteristics, and not in any SPZ</v>
          </cell>
        </row>
        <row r="162">
          <cell r="A162" t="str">
            <v>BROS025</v>
          </cell>
          <cell r="B162">
            <v>114</v>
          </cell>
          <cell r="C162">
            <v>0.176693394951</v>
          </cell>
          <cell r="D162">
            <v>0</v>
          </cell>
          <cell r="E162">
            <v>0</v>
          </cell>
          <cell r="F162">
            <v>0</v>
          </cell>
          <cell r="G162">
            <v>0</v>
          </cell>
          <cell r="H162">
            <v>0</v>
          </cell>
          <cell r="I162">
            <v>0</v>
          </cell>
          <cell r="J162">
            <v>0</v>
          </cell>
          <cell r="K162">
            <v>0</v>
          </cell>
          <cell r="L162">
            <v>0</v>
          </cell>
          <cell r="M162">
            <v>0</v>
          </cell>
          <cell r="N162">
            <v>0.00023674122590727992</v>
          </cell>
          <cell r="O162">
            <v>0.13398419673408402</v>
          </cell>
          <cell r="P162" t="str">
            <v>M4</v>
          </cell>
          <cell r="Q162" t="str">
            <v>MINOR</v>
          </cell>
          <cell r="R162" t="str">
            <v>Infiltration or attenuation depending on site characteristics, and not in any SPZ</v>
          </cell>
        </row>
        <row r="163">
          <cell r="A163" t="str">
            <v>BROS026</v>
          </cell>
          <cell r="B163">
            <v>113</v>
          </cell>
          <cell r="C163">
            <v>0.105001420063</v>
          </cell>
          <cell r="D163">
            <v>0</v>
          </cell>
          <cell r="E163">
            <v>0</v>
          </cell>
          <cell r="F163">
            <v>0</v>
          </cell>
          <cell r="G163">
            <v>0</v>
          </cell>
          <cell r="H163">
            <v>0</v>
          </cell>
          <cell r="I163">
            <v>0</v>
          </cell>
          <cell r="J163">
            <v>0</v>
          </cell>
          <cell r="K163">
            <v>0</v>
          </cell>
          <cell r="L163">
            <v>0</v>
          </cell>
          <cell r="M163">
            <v>0</v>
          </cell>
          <cell r="N163">
            <v>0</v>
          </cell>
          <cell r="O163">
            <v>0</v>
          </cell>
          <cell r="P163" t="str">
            <v>M4</v>
          </cell>
          <cell r="Q163" t="str">
            <v>MINOR</v>
          </cell>
          <cell r="R163" t="str">
            <v>Infiltration or attenuation depending on site characteristics, and not in any SPZ</v>
          </cell>
        </row>
        <row r="164">
          <cell r="A164" t="str">
            <v>BROS027</v>
          </cell>
          <cell r="B164">
            <v>109</v>
          </cell>
          <cell r="C164">
            <v>0.041215790023099996</v>
          </cell>
          <cell r="D164">
            <v>0</v>
          </cell>
          <cell r="E164">
            <v>0</v>
          </cell>
          <cell r="F164">
            <v>0</v>
          </cell>
          <cell r="G164">
            <v>0</v>
          </cell>
          <cell r="H164">
            <v>0</v>
          </cell>
          <cell r="I164">
            <v>0</v>
          </cell>
          <cell r="J164">
            <v>0</v>
          </cell>
          <cell r="K164">
            <v>0</v>
          </cell>
          <cell r="L164">
            <v>0</v>
          </cell>
          <cell r="M164">
            <v>0</v>
          </cell>
          <cell r="N164">
            <v>0</v>
          </cell>
          <cell r="O164">
            <v>0</v>
          </cell>
          <cell r="P164" t="str">
            <v>M4</v>
          </cell>
          <cell r="Q164" t="str">
            <v>MINOR</v>
          </cell>
          <cell r="R164" t="str">
            <v>Infiltration or attenuation depending on site characteristics, and not in any SPZ</v>
          </cell>
        </row>
        <row r="165">
          <cell r="A165" t="str">
            <v>BROS028</v>
          </cell>
          <cell r="B165">
            <v>108</v>
          </cell>
          <cell r="C165">
            <v>0.0458429600278</v>
          </cell>
          <cell r="D165">
            <v>0</v>
          </cell>
          <cell r="E165">
            <v>0</v>
          </cell>
          <cell r="F165">
            <v>0</v>
          </cell>
          <cell r="G165">
            <v>0</v>
          </cell>
          <cell r="H165">
            <v>0</v>
          </cell>
          <cell r="I165">
            <v>0</v>
          </cell>
          <cell r="J165">
            <v>0</v>
          </cell>
          <cell r="K165">
            <v>0</v>
          </cell>
          <cell r="L165">
            <v>0</v>
          </cell>
          <cell r="M165">
            <v>0</v>
          </cell>
          <cell r="N165">
            <v>0</v>
          </cell>
          <cell r="O165">
            <v>0</v>
          </cell>
          <cell r="P165" t="str">
            <v>M4</v>
          </cell>
          <cell r="Q165" t="str">
            <v>MINOR</v>
          </cell>
          <cell r="R165" t="str">
            <v>Infiltration or attenuation depending on site characteristics, and not in any SPZ</v>
          </cell>
        </row>
        <row r="166">
          <cell r="A166" t="str">
            <v>BROS029</v>
          </cell>
          <cell r="B166">
            <v>134</v>
          </cell>
          <cell r="C166">
            <v>0.643161723155</v>
          </cell>
          <cell r="D166">
            <v>0</v>
          </cell>
          <cell r="E166">
            <v>0</v>
          </cell>
          <cell r="F166">
            <v>0</v>
          </cell>
          <cell r="G166">
            <v>0</v>
          </cell>
          <cell r="H166">
            <v>0</v>
          </cell>
          <cell r="I166">
            <v>0</v>
          </cell>
          <cell r="J166">
            <v>0</v>
          </cell>
          <cell r="K166">
            <v>0</v>
          </cell>
          <cell r="L166">
            <v>0.0017781730233790728</v>
          </cell>
          <cell r="M166">
            <v>0.2764737016152528</v>
          </cell>
          <cell r="N166">
            <v>0.02728298430281995</v>
          </cell>
          <cell r="O166">
            <v>4.242009951864755</v>
          </cell>
          <cell r="P166" t="str">
            <v>M4</v>
          </cell>
          <cell r="Q166" t="str">
            <v>MINOR</v>
          </cell>
          <cell r="R166" t="str">
            <v>Infiltration or attenuation depending on site characteristics, and not in any SPZ</v>
          </cell>
        </row>
        <row r="167">
          <cell r="A167" t="str">
            <v>BROS030</v>
          </cell>
          <cell r="B167">
            <v>138</v>
          </cell>
          <cell r="C167">
            <v>0.917104915558</v>
          </cell>
          <cell r="D167">
            <v>0</v>
          </cell>
          <cell r="E167">
            <v>0</v>
          </cell>
          <cell r="F167">
            <v>0</v>
          </cell>
          <cell r="G167">
            <v>0</v>
          </cell>
          <cell r="H167">
            <v>0</v>
          </cell>
          <cell r="I167">
            <v>0</v>
          </cell>
          <cell r="J167">
            <v>0</v>
          </cell>
          <cell r="K167">
            <v>0</v>
          </cell>
          <cell r="L167">
            <v>0</v>
          </cell>
          <cell r="M167">
            <v>0</v>
          </cell>
          <cell r="N167">
            <v>0</v>
          </cell>
          <cell r="O167">
            <v>0</v>
          </cell>
          <cell r="P167" t="str">
            <v>M4</v>
          </cell>
          <cell r="Q167" t="str">
            <v>MINOR</v>
          </cell>
          <cell r="R167" t="str">
            <v>Infiltration or attenuation depending on site characteristics, and not in any SPZ</v>
          </cell>
        </row>
        <row r="168">
          <cell r="A168" t="str">
            <v>BROS031</v>
          </cell>
          <cell r="B168">
            <v>141</v>
          </cell>
          <cell r="C168">
            <v>1.08032852639</v>
          </cell>
          <cell r="D168">
            <v>0</v>
          </cell>
          <cell r="E168">
            <v>0</v>
          </cell>
          <cell r="F168">
            <v>0</v>
          </cell>
          <cell r="G168">
            <v>0</v>
          </cell>
          <cell r="H168">
            <v>0</v>
          </cell>
          <cell r="I168">
            <v>0</v>
          </cell>
          <cell r="J168">
            <v>0.050300700249900764</v>
          </cell>
          <cell r="K168">
            <v>4.656055914582241</v>
          </cell>
          <cell r="L168">
            <v>0.2083480462039715</v>
          </cell>
          <cell r="M168">
            <v>19.285619245858697</v>
          </cell>
          <cell r="N168">
            <v>0.36244333189878564</v>
          </cell>
          <cell r="O168">
            <v>33.54936235090613</v>
          </cell>
          <cell r="P168" t="str">
            <v>M4</v>
          </cell>
          <cell r="Q168" t="str">
            <v>MINOR</v>
          </cell>
          <cell r="R168" t="str">
            <v>Infiltration or attenuation depending on site characteristics, and not in any SPZ</v>
          </cell>
        </row>
        <row r="169">
          <cell r="A169" t="str">
            <v>BROS032</v>
          </cell>
          <cell r="B169">
            <v>144</v>
          </cell>
          <cell r="C169">
            <v>1.20584264647</v>
          </cell>
          <cell r="D169">
            <v>0</v>
          </cell>
          <cell r="E169">
            <v>0</v>
          </cell>
          <cell r="F169">
            <v>0</v>
          </cell>
          <cell r="G169">
            <v>0</v>
          </cell>
          <cell r="H169">
            <v>0</v>
          </cell>
          <cell r="I169">
            <v>0</v>
          </cell>
          <cell r="J169">
            <v>0</v>
          </cell>
          <cell r="K169">
            <v>0</v>
          </cell>
          <cell r="L169">
            <v>0.00512192868561573</v>
          </cell>
          <cell r="M169">
            <v>0.42475929182051514</v>
          </cell>
          <cell r="N169">
            <v>0.07819031080547235</v>
          </cell>
          <cell r="O169">
            <v>6.484288064812414</v>
          </cell>
          <cell r="P169" t="str">
            <v>M4</v>
          </cell>
          <cell r="Q169" t="str">
            <v>MINOR</v>
          </cell>
          <cell r="R169" t="str">
            <v>Infiltration or attenuation depending on site characteristics, and not in any SPZ</v>
          </cell>
        </row>
        <row r="170">
          <cell r="A170" t="str">
            <v>BROS033</v>
          </cell>
          <cell r="B170">
            <v>139</v>
          </cell>
          <cell r="C170">
            <v>0.521239915312</v>
          </cell>
          <cell r="D170">
            <v>0</v>
          </cell>
          <cell r="E170">
            <v>0</v>
          </cell>
          <cell r="F170">
            <v>0</v>
          </cell>
          <cell r="G170">
            <v>0</v>
          </cell>
          <cell r="H170">
            <v>0</v>
          </cell>
          <cell r="I170">
            <v>0</v>
          </cell>
          <cell r="J170">
            <v>1.902267597815858E-05</v>
          </cell>
          <cell r="K170">
            <v>0.00364950484783425</v>
          </cell>
          <cell r="L170">
            <v>0.00024091152036976218</v>
          </cell>
          <cell r="M170">
            <v>0.04621893168437784</v>
          </cell>
          <cell r="N170">
            <v>0.003285361490749829</v>
          </cell>
          <cell r="O170">
            <v>0.6302973725224594</v>
          </cell>
          <cell r="P170" t="str">
            <v>M4</v>
          </cell>
          <cell r="Q170" t="str">
            <v>MINOR</v>
          </cell>
          <cell r="R170" t="str">
            <v>Infiltration or attenuation depending on site characteristics, and not in any SPZ</v>
          </cell>
        </row>
        <row r="171">
          <cell r="A171" t="str">
            <v>BROS034</v>
          </cell>
          <cell r="B171">
            <v>140</v>
          </cell>
          <cell r="C171">
            <v>3.04512558967</v>
          </cell>
          <cell r="D171">
            <v>0</v>
          </cell>
          <cell r="E171">
            <v>0</v>
          </cell>
          <cell r="F171">
            <v>0</v>
          </cell>
          <cell r="G171">
            <v>0</v>
          </cell>
          <cell r="H171">
            <v>0</v>
          </cell>
          <cell r="I171">
            <v>0</v>
          </cell>
          <cell r="J171">
            <v>0</v>
          </cell>
          <cell r="K171">
            <v>0</v>
          </cell>
          <cell r="L171">
            <v>0</v>
          </cell>
          <cell r="M171">
            <v>0</v>
          </cell>
          <cell r="N171">
            <v>0.008527829999942333</v>
          </cell>
          <cell r="O171">
            <v>0.28004854804252893</v>
          </cell>
          <cell r="P171" t="str">
            <v>M4</v>
          </cell>
          <cell r="Q171" t="str">
            <v>MINOR</v>
          </cell>
          <cell r="R171" t="str">
            <v>Infiltration or attenuation depending on site characteristics, and not in any SPZ</v>
          </cell>
        </row>
        <row r="172">
          <cell r="A172" t="str">
            <v>BROS035</v>
          </cell>
          <cell r="B172">
            <v>142</v>
          </cell>
          <cell r="C172">
            <v>2.6143146748</v>
          </cell>
          <cell r="D172">
            <v>0</v>
          </cell>
          <cell r="E172">
            <v>0</v>
          </cell>
          <cell r="F172">
            <v>0</v>
          </cell>
          <cell r="G172">
            <v>0</v>
          </cell>
          <cell r="H172">
            <v>0</v>
          </cell>
          <cell r="I172">
            <v>0</v>
          </cell>
          <cell r="J172">
            <v>0</v>
          </cell>
          <cell r="K172">
            <v>0</v>
          </cell>
          <cell r="L172">
            <v>0</v>
          </cell>
          <cell r="M172">
            <v>0</v>
          </cell>
          <cell r="N172">
            <v>0</v>
          </cell>
          <cell r="O172">
            <v>0</v>
          </cell>
          <cell r="P172" t="str">
            <v>M4</v>
          </cell>
          <cell r="Q172" t="str">
            <v>MINOR</v>
          </cell>
          <cell r="R172" t="str">
            <v>Infiltration or attenuation depending on site characteristics, and not in any SPZ</v>
          </cell>
        </row>
        <row r="173">
          <cell r="A173" t="str">
            <v>BUCK001</v>
          </cell>
          <cell r="B173">
            <v>50</v>
          </cell>
          <cell r="C173">
            <v>2.64116591884</v>
          </cell>
          <cell r="D173">
            <v>0</v>
          </cell>
          <cell r="E173">
            <v>0</v>
          </cell>
          <cell r="F173">
            <v>0</v>
          </cell>
          <cell r="G173">
            <v>0</v>
          </cell>
          <cell r="H173">
            <v>0</v>
          </cell>
          <cell r="I173">
            <v>0</v>
          </cell>
          <cell r="J173">
            <v>0</v>
          </cell>
          <cell r="K173">
            <v>0</v>
          </cell>
          <cell r="L173">
            <v>0</v>
          </cell>
          <cell r="M173">
            <v>0</v>
          </cell>
          <cell r="N173">
            <v>0.016919829442089446</v>
          </cell>
          <cell r="O173">
            <v>0.6406197097045927</v>
          </cell>
          <cell r="P173" t="str">
            <v>M4</v>
          </cell>
          <cell r="Q173" t="str">
            <v>MINOR</v>
          </cell>
          <cell r="R173" t="str">
            <v>Infiltration or attenuation depending on site characteristics, and not in any SPZ</v>
          </cell>
        </row>
        <row r="174">
          <cell r="A174" t="str">
            <v>BUCK001</v>
          </cell>
          <cell r="B174">
            <v>1267</v>
          </cell>
          <cell r="C174">
            <v>1.1424726597257258</v>
          </cell>
          <cell r="D174">
            <v>0</v>
          </cell>
          <cell r="E174">
            <v>0</v>
          </cell>
          <cell r="F174">
            <v>0</v>
          </cell>
          <cell r="G174">
            <v>0</v>
          </cell>
          <cell r="H174">
            <v>0</v>
          </cell>
          <cell r="I174">
            <v>0</v>
          </cell>
          <cell r="J174">
            <v>0</v>
          </cell>
          <cell r="K174">
            <v>0</v>
          </cell>
          <cell r="L174">
            <v>0</v>
          </cell>
          <cell r="M174">
            <v>0</v>
          </cell>
          <cell r="N174">
            <v>0</v>
          </cell>
          <cell r="O174">
            <v>0</v>
          </cell>
          <cell r="P174" t="str">
            <v>M4</v>
          </cell>
          <cell r="Q174" t="str">
            <v>MINOR</v>
          </cell>
          <cell r="R174" t="str">
            <v>Infiltration or attenuation depending on site characteristics, and not in any SPZ</v>
          </cell>
        </row>
        <row r="175">
          <cell r="A175" t="str">
            <v>BUCK002</v>
          </cell>
          <cell r="B175">
            <v>43</v>
          </cell>
          <cell r="C175">
            <v>0.2728098669</v>
          </cell>
          <cell r="D175">
            <v>0</v>
          </cell>
          <cell r="E175">
            <v>0</v>
          </cell>
          <cell r="F175">
            <v>0.09703864779198815</v>
          </cell>
          <cell r="G175">
            <v>35.57006529663321</v>
          </cell>
          <cell r="H175">
            <v>0.23362479893973315</v>
          </cell>
          <cell r="I175">
            <v>85.63649166889174</v>
          </cell>
          <cell r="J175">
            <v>0.0016881328785843684</v>
          </cell>
          <cell r="K175">
            <v>0.6187946564275709</v>
          </cell>
          <cell r="L175">
            <v>0.003738516996386074</v>
          </cell>
          <cell r="M175">
            <v>1.3703745538486878</v>
          </cell>
          <cell r="N175">
            <v>0.01020259766421696</v>
          </cell>
          <cell r="O175">
            <v>3.739819890003018</v>
          </cell>
          <cell r="P175" t="str">
            <v>M4</v>
          </cell>
          <cell r="Q175" t="str">
            <v>MINOR</v>
          </cell>
          <cell r="R175" t="str">
            <v>Infiltration or attenuation depending on site characteristics, and not in any SPZ</v>
          </cell>
        </row>
        <row r="176">
          <cell r="A176" t="str">
            <v>BUCK003</v>
          </cell>
          <cell r="B176">
            <v>44</v>
          </cell>
          <cell r="C176">
            <v>1.9585991772000002</v>
          </cell>
          <cell r="D176">
            <v>0</v>
          </cell>
          <cell r="E176">
            <v>0</v>
          </cell>
          <cell r="F176">
            <v>0.010959419935241917</v>
          </cell>
          <cell r="G176">
            <v>0.5595539946519036</v>
          </cell>
          <cell r="H176">
            <v>0.2157464451786691</v>
          </cell>
          <cell r="I176">
            <v>11.01534442014311</v>
          </cell>
          <cell r="J176">
            <v>9.869718498847406E-05</v>
          </cell>
          <cell r="K176">
            <v>0.005039172186806025</v>
          </cell>
          <cell r="L176">
            <v>9.869718498847406E-05</v>
          </cell>
          <cell r="M176">
            <v>0.005039172186806025</v>
          </cell>
          <cell r="N176">
            <v>0.012827528329683893</v>
          </cell>
          <cell r="O176">
            <v>0.6549338159133732</v>
          </cell>
          <cell r="P176" t="str">
            <v>M4</v>
          </cell>
          <cell r="Q176" t="str">
            <v>MINOR</v>
          </cell>
          <cell r="R176" t="str">
            <v>Infiltration or attenuation depending on site characteristics, and not in any SPZ</v>
          </cell>
        </row>
        <row r="177">
          <cell r="A177" t="str">
            <v>BUCK004</v>
          </cell>
          <cell r="B177">
            <v>45</v>
          </cell>
          <cell r="C177">
            <v>1.46500803065</v>
          </cell>
          <cell r="D177">
            <v>0</v>
          </cell>
          <cell r="E177">
            <v>0</v>
          </cell>
          <cell r="F177">
            <v>0</v>
          </cell>
          <cell r="G177">
            <v>0</v>
          </cell>
          <cell r="H177">
            <v>0</v>
          </cell>
          <cell r="I177">
            <v>0</v>
          </cell>
          <cell r="J177">
            <v>0.0004901839844746908</v>
          </cell>
          <cell r="K177">
            <v>0.03345947422944871</v>
          </cell>
          <cell r="L177">
            <v>0.0018473741023052731</v>
          </cell>
          <cell r="M177">
            <v>0.1260999300792654</v>
          </cell>
          <cell r="N177">
            <v>0.47682973932945516</v>
          </cell>
          <cell r="O177">
            <v>32.54792665661318</v>
          </cell>
          <cell r="P177" t="str">
            <v>M4</v>
          </cell>
          <cell r="Q177" t="str">
            <v>MINOR</v>
          </cell>
          <cell r="R177" t="str">
            <v>Infiltration or attenuation depending on site characteristics, and not in any SPZ</v>
          </cell>
        </row>
        <row r="178">
          <cell r="A178" t="str">
            <v>BUCK005</v>
          </cell>
          <cell r="B178">
            <v>46</v>
          </cell>
          <cell r="C178">
            <v>3.1543870472999997</v>
          </cell>
          <cell r="D178">
            <v>0</v>
          </cell>
          <cell r="E178">
            <v>0</v>
          </cell>
          <cell r="F178">
            <v>0.22254596332975438</v>
          </cell>
          <cell r="G178">
            <v>7.05512544886471</v>
          </cell>
          <cell r="H178">
            <v>0.6184578488787461</v>
          </cell>
          <cell r="I178">
            <v>19.60627657941075</v>
          </cell>
          <cell r="J178">
            <v>0.005184377434369208</v>
          </cell>
          <cell r="K178">
            <v>0.16435451187915506</v>
          </cell>
          <cell r="L178">
            <v>0.02032562729942691</v>
          </cell>
          <cell r="M178">
            <v>0.6443605998453692</v>
          </cell>
          <cell r="N178">
            <v>0.0644680234569537</v>
          </cell>
          <cell r="O178">
            <v>2.043757550682791</v>
          </cell>
          <cell r="P178" t="str">
            <v>M4</v>
          </cell>
          <cell r="Q178" t="str">
            <v>MINOR</v>
          </cell>
          <cell r="R178" t="str">
            <v>Infiltration or attenuation depending on site characteristics, and not in any SPZ</v>
          </cell>
        </row>
        <row r="179">
          <cell r="A179" t="str">
            <v>BUCK006</v>
          </cell>
          <cell r="B179">
            <v>47</v>
          </cell>
          <cell r="C179">
            <v>0.8373580055230001</v>
          </cell>
          <cell r="D179">
            <v>0</v>
          </cell>
          <cell r="E179">
            <v>0</v>
          </cell>
          <cell r="F179">
            <v>0</v>
          </cell>
          <cell r="G179">
            <v>0</v>
          </cell>
          <cell r="H179">
            <v>0</v>
          </cell>
          <cell r="I179">
            <v>0</v>
          </cell>
          <cell r="J179">
            <v>0</v>
          </cell>
          <cell r="K179">
            <v>0</v>
          </cell>
          <cell r="L179">
            <v>0</v>
          </cell>
          <cell r="M179">
            <v>0</v>
          </cell>
          <cell r="N179">
            <v>0</v>
          </cell>
          <cell r="O179">
            <v>0</v>
          </cell>
          <cell r="P179" t="str">
            <v>M4</v>
          </cell>
          <cell r="Q179" t="str">
            <v>MINOR</v>
          </cell>
          <cell r="R179" t="str">
            <v>Infiltration or attenuation depending on site characteristics, and not in any SPZ</v>
          </cell>
        </row>
        <row r="180">
          <cell r="A180" t="str">
            <v>BUCK007</v>
          </cell>
          <cell r="B180">
            <v>48</v>
          </cell>
          <cell r="C180">
            <v>0.41590894526399996</v>
          </cell>
          <cell r="D180">
            <v>0</v>
          </cell>
          <cell r="E180">
            <v>0</v>
          </cell>
          <cell r="F180">
            <v>0.0005258045281762312</v>
          </cell>
          <cell r="G180">
            <v>0.12642299093674808</v>
          </cell>
          <cell r="H180">
            <v>0.0018377818280841786</v>
          </cell>
          <cell r="I180">
            <v>0.4418711953688899</v>
          </cell>
          <cell r="J180">
            <v>0</v>
          </cell>
          <cell r="K180">
            <v>0</v>
          </cell>
          <cell r="L180">
            <v>0</v>
          </cell>
          <cell r="M180">
            <v>0</v>
          </cell>
          <cell r="N180">
            <v>0</v>
          </cell>
          <cell r="O180">
            <v>0</v>
          </cell>
          <cell r="P180" t="str">
            <v>Poor</v>
          </cell>
          <cell r="Q180" t="str">
            <v>NONE</v>
          </cell>
          <cell r="R180" t="str">
            <v>Geology has very low permeability and infiltraion SUDS are likely to be less suitable, although site investigations should be carried out to confirm this</v>
          </cell>
        </row>
        <row r="181">
          <cell r="A181" t="str">
            <v>BUCK008</v>
          </cell>
          <cell r="B181">
            <v>1192</v>
          </cell>
          <cell r="C181">
            <v>2.14833359447</v>
          </cell>
          <cell r="D181">
            <v>0</v>
          </cell>
          <cell r="E181">
            <v>0</v>
          </cell>
          <cell r="F181">
            <v>0.08479236859786177</v>
          </cell>
          <cell r="G181">
            <v>3.9468902230140044</v>
          </cell>
          <cell r="H181">
            <v>0.3690665583537004</v>
          </cell>
          <cell r="I181">
            <v>17.17920155899951</v>
          </cell>
          <cell r="J181">
            <v>0</v>
          </cell>
          <cell r="K181">
            <v>0</v>
          </cell>
          <cell r="L181">
            <v>0.0148</v>
          </cell>
          <cell r="M181">
            <v>0.6889060450433072</v>
          </cell>
          <cell r="N181">
            <v>0.05790536360748622</v>
          </cell>
          <cell r="O181">
            <v>2.6953618263262156</v>
          </cell>
          <cell r="P181" t="str">
            <v>M4</v>
          </cell>
          <cell r="Q181" t="str">
            <v>MINOR</v>
          </cell>
          <cell r="R181" t="str">
            <v>Infiltration or attenuation depending on site characteristics, and not in any SPZ</v>
          </cell>
        </row>
        <row r="182">
          <cell r="A182" t="str">
            <v>BUCK009</v>
          </cell>
          <cell r="B182">
            <v>49</v>
          </cell>
          <cell r="C182">
            <v>1.19592225626</v>
          </cell>
          <cell r="D182">
            <v>0</v>
          </cell>
          <cell r="E182">
            <v>0</v>
          </cell>
          <cell r="F182">
            <v>0</v>
          </cell>
          <cell r="G182">
            <v>0</v>
          </cell>
          <cell r="H182">
            <v>0</v>
          </cell>
          <cell r="I182">
            <v>0</v>
          </cell>
          <cell r="J182">
            <v>0</v>
          </cell>
          <cell r="K182">
            <v>0</v>
          </cell>
          <cell r="L182">
            <v>0</v>
          </cell>
          <cell r="M182">
            <v>0</v>
          </cell>
          <cell r="N182">
            <v>0.00017543014409562792</v>
          </cell>
          <cell r="O182">
            <v>0.014669025781345477</v>
          </cell>
          <cell r="P182" t="str">
            <v>Poor</v>
          </cell>
          <cell r="Q182" t="str">
            <v>NONE</v>
          </cell>
          <cell r="R182" t="str">
            <v>Geology has very low permeability and infiltraion SUDS are likely to be less suitable, although site investigations should be carried out to confirm this</v>
          </cell>
        </row>
        <row r="183">
          <cell r="A183" t="str">
            <v>BUCK010sd</v>
          </cell>
          <cell r="B183">
            <v>51</v>
          </cell>
          <cell r="C183">
            <v>1.25127424075</v>
          </cell>
          <cell r="D183">
            <v>0</v>
          </cell>
          <cell r="E183">
            <v>0</v>
          </cell>
          <cell r="F183">
            <v>0</v>
          </cell>
          <cell r="G183">
            <v>0</v>
          </cell>
          <cell r="H183">
            <v>0</v>
          </cell>
          <cell r="I183">
            <v>0</v>
          </cell>
          <cell r="J183">
            <v>0</v>
          </cell>
          <cell r="K183">
            <v>0</v>
          </cell>
          <cell r="L183">
            <v>0.015907194151915768</v>
          </cell>
          <cell r="M183">
            <v>1.27127959913737</v>
          </cell>
          <cell r="N183">
            <v>0.02070719415191577</v>
          </cell>
          <cell r="O183">
            <v>1.6548885510105367</v>
          </cell>
          <cell r="P183" t="str">
            <v>M4</v>
          </cell>
          <cell r="Q183" t="str">
            <v>MINOR</v>
          </cell>
          <cell r="R183" t="str">
            <v>Infiltration or attenuation depending on site characteristics, and not in any SPZ</v>
          </cell>
        </row>
        <row r="184">
          <cell r="A184" t="str">
            <v>CHIR001</v>
          </cell>
          <cell r="B184">
            <v>53</v>
          </cell>
          <cell r="C184">
            <v>1.7740957923599998</v>
          </cell>
          <cell r="D184">
            <v>0</v>
          </cell>
          <cell r="E184">
            <v>0</v>
          </cell>
          <cell r="F184">
            <v>0</v>
          </cell>
          <cell r="G184">
            <v>0</v>
          </cell>
          <cell r="H184">
            <v>0</v>
          </cell>
          <cell r="I184">
            <v>0</v>
          </cell>
          <cell r="J184">
            <v>0</v>
          </cell>
          <cell r="K184">
            <v>0</v>
          </cell>
          <cell r="L184">
            <v>0</v>
          </cell>
          <cell r="M184">
            <v>0</v>
          </cell>
          <cell r="N184">
            <v>0.02583684135296745</v>
          </cell>
          <cell r="O184">
            <v>1.4563385733866074</v>
          </cell>
          <cell r="P184" t="str">
            <v>Poor</v>
          </cell>
          <cell r="Q184" t="str">
            <v>NONE</v>
          </cell>
          <cell r="R184" t="str">
            <v>Geology has very low permeability and infiltraion SUDS are likely to be less suitable, although site investigations should be carried out to confirm this</v>
          </cell>
        </row>
        <row r="185">
          <cell r="A185" t="str">
            <v>CHIR002</v>
          </cell>
          <cell r="B185">
            <v>52</v>
          </cell>
          <cell r="C185">
            <v>0.256548463831</v>
          </cell>
          <cell r="D185">
            <v>0</v>
          </cell>
          <cell r="E185">
            <v>0</v>
          </cell>
          <cell r="F185">
            <v>0</v>
          </cell>
          <cell r="G185">
            <v>0</v>
          </cell>
          <cell r="H185">
            <v>0</v>
          </cell>
          <cell r="I185">
            <v>0</v>
          </cell>
          <cell r="J185">
            <v>0</v>
          </cell>
          <cell r="K185">
            <v>0</v>
          </cell>
          <cell r="L185">
            <v>0</v>
          </cell>
          <cell r="M185">
            <v>0</v>
          </cell>
          <cell r="N185">
            <v>0</v>
          </cell>
          <cell r="O185">
            <v>0</v>
          </cell>
          <cell r="P185" t="str">
            <v>Poor</v>
          </cell>
          <cell r="Q185" t="str">
            <v>NONE</v>
          </cell>
          <cell r="R185" t="str">
            <v>Geology has very low permeability and infiltraion SUDS are likely to be less suitable, although site investigations should be carried out to confirm this</v>
          </cell>
        </row>
        <row r="186">
          <cell r="A186" t="str">
            <v>CLUN001</v>
          </cell>
          <cell r="B186">
            <v>41</v>
          </cell>
          <cell r="C186">
            <v>0.9062196105999999</v>
          </cell>
          <cell r="D186">
            <v>0</v>
          </cell>
          <cell r="E186">
            <v>0</v>
          </cell>
          <cell r="F186">
            <v>0</v>
          </cell>
          <cell r="G186">
            <v>0</v>
          </cell>
          <cell r="H186">
            <v>0</v>
          </cell>
          <cell r="I186">
            <v>0</v>
          </cell>
          <cell r="J186">
            <v>0</v>
          </cell>
          <cell r="K186">
            <v>0</v>
          </cell>
          <cell r="L186">
            <v>0</v>
          </cell>
          <cell r="M186">
            <v>0</v>
          </cell>
          <cell r="N186">
            <v>0.0104</v>
          </cell>
          <cell r="O186">
            <v>1.1476246903456717</v>
          </cell>
          <cell r="P186" t="str">
            <v>M4</v>
          </cell>
          <cell r="Q186" t="str">
            <v>MINOR</v>
          </cell>
          <cell r="R186" t="str">
            <v>Infiltration or attenuation depending on site characteristics, and not in any SPZ</v>
          </cell>
        </row>
        <row r="187">
          <cell r="A187" t="str">
            <v>CLUN002</v>
          </cell>
          <cell r="B187">
            <v>42</v>
          </cell>
          <cell r="C187">
            <v>1.4706255559799999</v>
          </cell>
          <cell r="D187">
            <v>0</v>
          </cell>
          <cell r="E187">
            <v>0</v>
          </cell>
          <cell r="F187">
            <v>0</v>
          </cell>
          <cell r="G187">
            <v>0</v>
          </cell>
          <cell r="H187">
            <v>0</v>
          </cell>
          <cell r="I187">
            <v>0</v>
          </cell>
          <cell r="J187">
            <v>0.04781216000020504</v>
          </cell>
          <cell r="K187">
            <v>3.251144372256188</v>
          </cell>
          <cell r="L187">
            <v>0.0644652000002563</v>
          </cell>
          <cell r="M187">
            <v>4.383522354696045</v>
          </cell>
          <cell r="N187">
            <v>0.09586015999978408</v>
          </cell>
          <cell r="O187">
            <v>6.518325457489041</v>
          </cell>
          <cell r="P187" t="str">
            <v>M4</v>
          </cell>
          <cell r="Q187" t="str">
            <v>MINOR</v>
          </cell>
          <cell r="R187" t="str">
            <v>Infiltration or attenuation depending on site characteristics, and not in any SPZ</v>
          </cell>
        </row>
        <row r="188">
          <cell r="A188" t="str">
            <v>CMO001</v>
          </cell>
          <cell r="B188">
            <v>179</v>
          </cell>
          <cell r="C188">
            <v>4.1814511548</v>
          </cell>
          <cell r="D188">
            <v>0</v>
          </cell>
          <cell r="E188">
            <v>0</v>
          </cell>
          <cell r="F188">
            <v>0</v>
          </cell>
          <cell r="G188">
            <v>0</v>
          </cell>
          <cell r="H188">
            <v>0</v>
          </cell>
          <cell r="I188">
            <v>0</v>
          </cell>
          <cell r="J188">
            <v>0.020589957307469577</v>
          </cell>
          <cell r="K188">
            <v>0.4924117619748783</v>
          </cell>
          <cell r="L188">
            <v>0.0606947599188278</v>
          </cell>
          <cell r="M188">
            <v>1.4515238292130868</v>
          </cell>
          <cell r="N188">
            <v>0.29552416144181515</v>
          </cell>
          <cell r="O188">
            <v>7.067502417254714</v>
          </cell>
          <cell r="P188" t="str">
            <v>M4</v>
          </cell>
          <cell r="Q188" t="str">
            <v>MINOR</v>
          </cell>
          <cell r="R188" t="str">
            <v>Infiltration or attenuation depending on site characteristics, and not in any SPZ</v>
          </cell>
        </row>
        <row r="189">
          <cell r="A189" t="str">
            <v>CMO002</v>
          </cell>
          <cell r="B189">
            <v>177</v>
          </cell>
          <cell r="C189">
            <v>1.1091646475899999</v>
          </cell>
          <cell r="D189">
            <v>0</v>
          </cell>
          <cell r="E189">
            <v>0</v>
          </cell>
          <cell r="F189">
            <v>0</v>
          </cell>
          <cell r="G189">
            <v>0</v>
          </cell>
          <cell r="H189">
            <v>0</v>
          </cell>
          <cell r="I189">
            <v>0</v>
          </cell>
          <cell r="J189">
            <v>0</v>
          </cell>
          <cell r="K189">
            <v>0</v>
          </cell>
          <cell r="L189">
            <v>0</v>
          </cell>
          <cell r="M189">
            <v>0</v>
          </cell>
          <cell r="N189">
            <v>0</v>
          </cell>
          <cell r="O189">
            <v>0</v>
          </cell>
          <cell r="P189" t="str">
            <v>M4</v>
          </cell>
          <cell r="Q189" t="str">
            <v>MINOR</v>
          </cell>
          <cell r="R189" t="str">
            <v>Infiltration or attenuation depending on site characteristics, and not in any SPZ</v>
          </cell>
        </row>
        <row r="190">
          <cell r="A190" t="str">
            <v>CMO003</v>
          </cell>
          <cell r="B190">
            <v>191</v>
          </cell>
          <cell r="C190">
            <v>0.24210961535</v>
          </cell>
          <cell r="D190">
            <v>0</v>
          </cell>
          <cell r="E190">
            <v>0</v>
          </cell>
          <cell r="F190">
            <v>0</v>
          </cell>
          <cell r="G190">
            <v>0</v>
          </cell>
          <cell r="H190">
            <v>0</v>
          </cell>
          <cell r="I190">
            <v>0</v>
          </cell>
          <cell r="J190">
            <v>0</v>
          </cell>
          <cell r="K190">
            <v>0</v>
          </cell>
          <cell r="L190">
            <v>0</v>
          </cell>
          <cell r="M190">
            <v>0</v>
          </cell>
          <cell r="N190">
            <v>0</v>
          </cell>
          <cell r="O190">
            <v>0</v>
          </cell>
          <cell r="P190" t="str">
            <v>M4</v>
          </cell>
          <cell r="Q190" t="str">
            <v>MINOR</v>
          </cell>
          <cell r="R190" t="str">
            <v>Infiltration or attenuation depending on site characteristics, and not in any SPZ</v>
          </cell>
        </row>
        <row r="191">
          <cell r="A191" t="str">
            <v>CMO003sd</v>
          </cell>
          <cell r="B191">
            <v>189</v>
          </cell>
          <cell r="C191">
            <v>0.553107829497</v>
          </cell>
          <cell r="D191">
            <v>0</v>
          </cell>
          <cell r="E191">
            <v>0</v>
          </cell>
          <cell r="F191">
            <v>0</v>
          </cell>
          <cell r="G191">
            <v>0</v>
          </cell>
          <cell r="H191">
            <v>0</v>
          </cell>
          <cell r="I191">
            <v>0</v>
          </cell>
          <cell r="J191">
            <v>0</v>
          </cell>
          <cell r="K191">
            <v>0</v>
          </cell>
          <cell r="L191">
            <v>0</v>
          </cell>
          <cell r="M191">
            <v>0</v>
          </cell>
          <cell r="N191">
            <v>0</v>
          </cell>
          <cell r="O191">
            <v>0</v>
          </cell>
          <cell r="P191" t="str">
            <v>M4</v>
          </cell>
          <cell r="Q191" t="str">
            <v>MINOR</v>
          </cell>
          <cell r="R191" t="str">
            <v>Infiltration or attenuation depending on site characteristics, and not in any SPZ</v>
          </cell>
        </row>
        <row r="192">
          <cell r="A192" t="str">
            <v>CMO004</v>
          </cell>
          <cell r="B192">
            <v>180</v>
          </cell>
          <cell r="C192">
            <v>8.7317043293</v>
          </cell>
          <cell r="D192">
            <v>0</v>
          </cell>
          <cell r="E192">
            <v>0</v>
          </cell>
          <cell r="F192">
            <v>0</v>
          </cell>
          <cell r="G192">
            <v>0</v>
          </cell>
          <cell r="H192">
            <v>0</v>
          </cell>
          <cell r="I192">
            <v>0</v>
          </cell>
          <cell r="J192">
            <v>0.09766970850147297</v>
          </cell>
          <cell r="K192">
            <v>1.1185640834600146</v>
          </cell>
          <cell r="L192">
            <v>0.15850758986435645</v>
          </cell>
          <cell r="M192">
            <v>1.8153110078689942</v>
          </cell>
          <cell r="N192">
            <v>0.407667328754975</v>
          </cell>
          <cell r="O192">
            <v>4.668817373797364</v>
          </cell>
          <cell r="P192" t="str">
            <v>M4</v>
          </cell>
          <cell r="Q192" t="str">
            <v>MINOR</v>
          </cell>
          <cell r="R192" t="str">
            <v>Infiltration or attenuation depending on site characteristics, and not in any SPZ</v>
          </cell>
        </row>
        <row r="193">
          <cell r="A193" t="str">
            <v>CMO005</v>
          </cell>
          <cell r="B193">
            <v>178</v>
          </cell>
          <cell r="C193">
            <v>0.5650915200000001</v>
          </cell>
          <cell r="D193">
            <v>0</v>
          </cell>
          <cell r="E193">
            <v>0</v>
          </cell>
          <cell r="F193">
            <v>0</v>
          </cell>
          <cell r="G193">
            <v>0</v>
          </cell>
          <cell r="H193">
            <v>0</v>
          </cell>
          <cell r="I193">
            <v>0</v>
          </cell>
          <cell r="J193">
            <v>0</v>
          </cell>
          <cell r="K193">
            <v>0</v>
          </cell>
          <cell r="L193">
            <v>0</v>
          </cell>
          <cell r="M193">
            <v>0</v>
          </cell>
          <cell r="N193">
            <v>0</v>
          </cell>
          <cell r="O193">
            <v>0</v>
          </cell>
          <cell r="P193" t="str">
            <v>M4</v>
          </cell>
          <cell r="Q193" t="str">
            <v>MINOR</v>
          </cell>
          <cell r="R193" t="str">
            <v>Infiltration or attenuation depending on site characteristics, and not in any SPZ</v>
          </cell>
        </row>
        <row r="194">
          <cell r="A194" t="str">
            <v>CMO006</v>
          </cell>
          <cell r="B194">
            <v>181</v>
          </cell>
          <cell r="C194">
            <v>4.26752485385</v>
          </cell>
          <cell r="D194">
            <v>0</v>
          </cell>
          <cell r="E194">
            <v>0</v>
          </cell>
          <cell r="F194">
            <v>0.06374489513323267</v>
          </cell>
          <cell r="G194">
            <v>1.4937205362898922</v>
          </cell>
          <cell r="H194">
            <v>0.30844453730745247</v>
          </cell>
          <cell r="I194">
            <v>7.227715077726739</v>
          </cell>
          <cell r="J194">
            <v>0.005723962324768694</v>
          </cell>
          <cell r="K194">
            <v>0.1341283887217376</v>
          </cell>
          <cell r="L194">
            <v>0.011307673098115284</v>
          </cell>
          <cell r="M194">
            <v>0.26497029274273415</v>
          </cell>
          <cell r="N194">
            <v>0.20445389189652854</v>
          </cell>
          <cell r="O194">
            <v>4.790924456176931</v>
          </cell>
          <cell r="P194" t="str">
            <v>M4</v>
          </cell>
          <cell r="Q194" t="str">
            <v>MINOR</v>
          </cell>
          <cell r="R194" t="str">
            <v>Infiltration or attenuation depending on site characteristics, and not in any SPZ</v>
          </cell>
        </row>
        <row r="195">
          <cell r="A195" t="str">
            <v>CMO006</v>
          </cell>
          <cell r="B195">
            <v>192</v>
          </cell>
          <cell r="C195">
            <v>4.26752485385</v>
          </cell>
          <cell r="D195">
            <v>0</v>
          </cell>
          <cell r="E195">
            <v>0</v>
          </cell>
          <cell r="F195">
            <v>0.06374489513323267</v>
          </cell>
          <cell r="G195">
            <v>1.4937205362898922</v>
          </cell>
          <cell r="H195">
            <v>0.30844453730745247</v>
          </cell>
          <cell r="I195">
            <v>7.227715077726739</v>
          </cell>
          <cell r="J195">
            <v>0.005723962324768694</v>
          </cell>
          <cell r="K195">
            <v>0.1341283887217376</v>
          </cell>
          <cell r="L195">
            <v>0.011307673098115284</v>
          </cell>
          <cell r="M195">
            <v>0.26497029274273415</v>
          </cell>
          <cell r="N195">
            <v>0.20445389189652854</v>
          </cell>
          <cell r="O195">
            <v>4.790924456176931</v>
          </cell>
          <cell r="P195" t="str">
            <v>M4</v>
          </cell>
          <cell r="Q195" t="str">
            <v>MINOR</v>
          </cell>
          <cell r="R195" t="str">
            <v>Infiltration or attenuation depending on site characteristics, and not in any SPZ</v>
          </cell>
        </row>
        <row r="196">
          <cell r="A196" t="str">
            <v>CMO006sd</v>
          </cell>
          <cell r="B196">
            <v>190</v>
          </cell>
          <cell r="C196">
            <v>4.0097146088599995</v>
          </cell>
          <cell r="D196">
            <v>0</v>
          </cell>
          <cell r="E196">
            <v>0</v>
          </cell>
          <cell r="F196">
            <v>0.14263276330100874</v>
          </cell>
          <cell r="G196">
            <v>3.557179929610018</v>
          </cell>
          <cell r="H196">
            <v>0.3909249158664008</v>
          </cell>
          <cell r="I196">
            <v>9.74944488574324</v>
          </cell>
          <cell r="J196">
            <v>0.04631872851134652</v>
          </cell>
          <cell r="K196">
            <v>1.1551627242746678</v>
          </cell>
          <cell r="L196">
            <v>0.06678159121703667</v>
          </cell>
          <cell r="M196">
            <v>1.6654948726144707</v>
          </cell>
          <cell r="N196">
            <v>0.28565486684750757</v>
          </cell>
          <cell r="O196">
            <v>7.124069783328594</v>
          </cell>
          <cell r="P196" t="str">
            <v>M4</v>
          </cell>
          <cell r="Q196" t="str">
            <v>MINOR</v>
          </cell>
          <cell r="R196" t="str">
            <v>Infiltration or attenuation depending on site characteristics, and not in any SPZ</v>
          </cell>
        </row>
        <row r="197">
          <cell r="A197" t="str">
            <v>CMO007</v>
          </cell>
          <cell r="B197">
            <v>182</v>
          </cell>
          <cell r="C197">
            <v>7.2397893701</v>
          </cell>
          <cell r="D197">
            <v>0</v>
          </cell>
          <cell r="E197">
            <v>0</v>
          </cell>
          <cell r="F197">
            <v>0</v>
          </cell>
          <cell r="G197">
            <v>0</v>
          </cell>
          <cell r="H197">
            <v>0</v>
          </cell>
          <cell r="I197">
            <v>0</v>
          </cell>
          <cell r="J197">
            <v>0.04887007002627621</v>
          </cell>
          <cell r="K197">
            <v>0.6750206052693657</v>
          </cell>
          <cell r="L197">
            <v>0.11885000520641861</v>
          </cell>
          <cell r="M197">
            <v>1.641622416492719</v>
          </cell>
          <cell r="N197">
            <v>0.3509415674980464</v>
          </cell>
          <cell r="O197">
            <v>4.8474002427117435</v>
          </cell>
          <cell r="P197" t="str">
            <v>M4</v>
          </cell>
          <cell r="Q197" t="str">
            <v>MINOR</v>
          </cell>
          <cell r="R197" t="str">
            <v>Infiltration or attenuation depending on site characteristics, and not in any SPZ</v>
          </cell>
        </row>
        <row r="198">
          <cell r="A198" t="str">
            <v>CMO008</v>
          </cell>
          <cell r="B198">
            <v>183</v>
          </cell>
          <cell r="C198">
            <v>3.2458498822</v>
          </cell>
          <cell r="D198">
            <v>0</v>
          </cell>
          <cell r="E198">
            <v>0</v>
          </cell>
          <cell r="F198">
            <v>0</v>
          </cell>
          <cell r="G198">
            <v>0</v>
          </cell>
          <cell r="H198">
            <v>0</v>
          </cell>
          <cell r="I198">
            <v>0</v>
          </cell>
          <cell r="J198">
            <v>0.18787266555713852</v>
          </cell>
          <cell r="K198">
            <v>5.788088555401724</v>
          </cell>
          <cell r="L198">
            <v>0.3172935504713457</v>
          </cell>
          <cell r="M198">
            <v>9.775361214680938</v>
          </cell>
          <cell r="N198">
            <v>0.7761884673372759</v>
          </cell>
          <cell r="O198">
            <v>23.91325833008593</v>
          </cell>
          <cell r="P198" t="str">
            <v>M4</v>
          </cell>
          <cell r="Q198" t="str">
            <v>MINOR</v>
          </cell>
          <cell r="R198" t="str">
            <v>Infiltration or attenuation depending on site characteristics, and not in any SPZ</v>
          </cell>
        </row>
        <row r="199">
          <cell r="A199" t="str">
            <v>CMO009</v>
          </cell>
          <cell r="B199">
            <v>184</v>
          </cell>
          <cell r="C199">
            <v>0.2848489293</v>
          </cell>
          <cell r="D199">
            <v>0</v>
          </cell>
          <cell r="E199">
            <v>0</v>
          </cell>
          <cell r="F199">
            <v>0</v>
          </cell>
          <cell r="G199">
            <v>0</v>
          </cell>
          <cell r="H199">
            <v>0</v>
          </cell>
          <cell r="I199">
            <v>0</v>
          </cell>
          <cell r="J199">
            <v>0.00015472999997437</v>
          </cell>
          <cell r="K199">
            <v>0.05432002161798893</v>
          </cell>
          <cell r="L199">
            <v>0.0009207203882808671</v>
          </cell>
          <cell r="M199">
            <v>0.32323112133280085</v>
          </cell>
          <cell r="N199">
            <v>0.004346952960512475</v>
          </cell>
          <cell r="O199">
            <v>1.5260555731049663</v>
          </cell>
          <cell r="P199" t="str">
            <v>M4</v>
          </cell>
          <cell r="Q199" t="str">
            <v>MINOR</v>
          </cell>
          <cell r="R199" t="str">
            <v>Infiltration or attenuation depending on site characteristics, and not in any SPZ</v>
          </cell>
        </row>
        <row r="200">
          <cell r="A200" t="str">
            <v>CMO010</v>
          </cell>
          <cell r="B200">
            <v>185</v>
          </cell>
          <cell r="C200">
            <v>0.5012112904</v>
          </cell>
          <cell r="D200">
            <v>0</v>
          </cell>
          <cell r="E200">
            <v>0</v>
          </cell>
          <cell r="F200">
            <v>0</v>
          </cell>
          <cell r="G200">
            <v>0</v>
          </cell>
          <cell r="H200">
            <v>0</v>
          </cell>
          <cell r="I200">
            <v>0</v>
          </cell>
          <cell r="J200">
            <v>0</v>
          </cell>
          <cell r="K200">
            <v>0</v>
          </cell>
          <cell r="L200">
            <v>0</v>
          </cell>
          <cell r="M200">
            <v>0</v>
          </cell>
          <cell r="N200">
            <v>0</v>
          </cell>
          <cell r="O200">
            <v>0</v>
          </cell>
          <cell r="P200" t="str">
            <v>M4</v>
          </cell>
          <cell r="Q200" t="str">
            <v>MINOR</v>
          </cell>
          <cell r="R200" t="str">
            <v>Infiltration or attenuation depending on site characteristics, and not in any SPZ</v>
          </cell>
        </row>
        <row r="201">
          <cell r="A201" t="str">
            <v>CMO011</v>
          </cell>
          <cell r="B201">
            <v>186</v>
          </cell>
          <cell r="C201">
            <v>0.34691298505</v>
          </cell>
          <cell r="D201">
            <v>0</v>
          </cell>
          <cell r="E201">
            <v>0</v>
          </cell>
          <cell r="F201">
            <v>0</v>
          </cell>
          <cell r="G201">
            <v>0</v>
          </cell>
          <cell r="H201">
            <v>0</v>
          </cell>
          <cell r="I201">
            <v>0</v>
          </cell>
          <cell r="J201">
            <v>0</v>
          </cell>
          <cell r="K201">
            <v>0</v>
          </cell>
          <cell r="L201">
            <v>0</v>
          </cell>
          <cell r="M201">
            <v>0</v>
          </cell>
          <cell r="N201">
            <v>0</v>
          </cell>
          <cell r="O201">
            <v>0</v>
          </cell>
          <cell r="P201" t="str">
            <v>M4</v>
          </cell>
          <cell r="Q201" t="str">
            <v>MINOR</v>
          </cell>
          <cell r="R201" t="str">
            <v>Infiltration or attenuation depending on site characteristics, and not in any SPZ</v>
          </cell>
        </row>
        <row r="202">
          <cell r="A202" t="str">
            <v>CMO012</v>
          </cell>
          <cell r="B202">
            <v>187</v>
          </cell>
          <cell r="C202">
            <v>3.9087098523</v>
          </cell>
          <cell r="D202">
            <v>0</v>
          </cell>
          <cell r="E202">
            <v>0</v>
          </cell>
          <cell r="F202">
            <v>0</v>
          </cell>
          <cell r="G202">
            <v>0</v>
          </cell>
          <cell r="H202">
            <v>0</v>
          </cell>
          <cell r="I202">
            <v>0</v>
          </cell>
          <cell r="J202">
            <v>0.07915807802570021</v>
          </cell>
          <cell r="K202">
            <v>2.025171502026973</v>
          </cell>
          <cell r="L202">
            <v>0.11633670413121047</v>
          </cell>
          <cell r="M202">
            <v>2.976345355047383</v>
          </cell>
          <cell r="N202">
            <v>0.20747762093269526</v>
          </cell>
          <cell r="O202">
            <v>5.308084477301617</v>
          </cell>
          <cell r="P202" t="str">
            <v>M4</v>
          </cell>
          <cell r="Q202" t="str">
            <v>MINOR</v>
          </cell>
          <cell r="R202" t="str">
            <v>Infiltration or attenuation depending on site characteristics, and not in any SPZ</v>
          </cell>
        </row>
        <row r="203">
          <cell r="A203" t="str">
            <v>CMO013</v>
          </cell>
          <cell r="B203">
            <v>188</v>
          </cell>
          <cell r="C203">
            <v>0.484582576117</v>
          </cell>
          <cell r="D203">
            <v>0</v>
          </cell>
          <cell r="E203">
            <v>0</v>
          </cell>
          <cell r="F203">
            <v>0</v>
          </cell>
          <cell r="G203">
            <v>0</v>
          </cell>
          <cell r="H203">
            <v>0</v>
          </cell>
          <cell r="I203">
            <v>0</v>
          </cell>
          <cell r="J203">
            <v>0</v>
          </cell>
          <cell r="K203">
            <v>0</v>
          </cell>
          <cell r="L203">
            <v>0</v>
          </cell>
          <cell r="M203">
            <v>0</v>
          </cell>
          <cell r="N203">
            <v>9.694999892096968E-07</v>
          </cell>
          <cell r="O203">
            <v>0.00020006909802213277</v>
          </cell>
          <cell r="P203" t="str">
            <v>M4</v>
          </cell>
          <cell r="Q203" t="str">
            <v>MINOR</v>
          </cell>
          <cell r="R203" t="str">
            <v>Infiltration or attenuation depending on site characteristics, and not in any SPZ</v>
          </cell>
        </row>
        <row r="204">
          <cell r="A204" t="str">
            <v>CO001</v>
          </cell>
          <cell r="B204">
            <v>231</v>
          </cell>
          <cell r="C204">
            <v>0.44627263803300005</v>
          </cell>
          <cell r="D204">
            <v>0</v>
          </cell>
          <cell r="E204">
            <v>0</v>
          </cell>
          <cell r="F204">
            <v>0</v>
          </cell>
          <cell r="G204">
            <v>0</v>
          </cell>
          <cell r="H204">
            <v>0</v>
          </cell>
          <cell r="I204">
            <v>0</v>
          </cell>
          <cell r="J204">
            <v>0</v>
          </cell>
          <cell r="K204">
            <v>0</v>
          </cell>
          <cell r="L204">
            <v>0</v>
          </cell>
          <cell r="M204">
            <v>0</v>
          </cell>
          <cell r="N204">
            <v>0</v>
          </cell>
          <cell r="O204">
            <v>0</v>
          </cell>
          <cell r="P204" t="str">
            <v>M4</v>
          </cell>
          <cell r="Q204" t="str">
            <v>MINOR</v>
          </cell>
          <cell r="R204" t="str">
            <v>Infiltration or attenuation depending on site characteristics, and not in any SPZ</v>
          </cell>
        </row>
        <row r="205">
          <cell r="A205" t="str">
            <v>CO002</v>
          </cell>
          <cell r="B205">
            <v>1193</v>
          </cell>
          <cell r="C205">
            <v>9.22634615415</v>
          </cell>
          <cell r="D205">
            <v>0</v>
          </cell>
          <cell r="E205">
            <v>0</v>
          </cell>
          <cell r="F205">
            <v>0</v>
          </cell>
          <cell r="G205">
            <v>0</v>
          </cell>
          <cell r="H205">
            <v>0</v>
          </cell>
          <cell r="I205">
            <v>0</v>
          </cell>
          <cell r="J205">
            <v>0</v>
          </cell>
          <cell r="K205">
            <v>0</v>
          </cell>
          <cell r="L205">
            <v>0</v>
          </cell>
          <cell r="M205">
            <v>0</v>
          </cell>
          <cell r="N205">
            <v>0</v>
          </cell>
          <cell r="O205">
            <v>0</v>
          </cell>
          <cell r="P205" t="str">
            <v>Poor</v>
          </cell>
          <cell r="Q205" t="str">
            <v>NONE</v>
          </cell>
          <cell r="R205" t="str">
            <v>Geology has very low permeability and infiltraion SUDS are likely to be less suitable, although site investigations should be carried out to confirm this</v>
          </cell>
        </row>
        <row r="206">
          <cell r="A206" t="str">
            <v>CO002a</v>
          </cell>
          <cell r="B206">
            <v>226</v>
          </cell>
          <cell r="C206">
            <v>0.143078890344</v>
          </cell>
          <cell r="D206">
            <v>0</v>
          </cell>
          <cell r="E206">
            <v>0</v>
          </cell>
          <cell r="F206">
            <v>0</v>
          </cell>
          <cell r="G206">
            <v>0</v>
          </cell>
          <cell r="H206">
            <v>0</v>
          </cell>
          <cell r="I206">
            <v>0</v>
          </cell>
          <cell r="J206">
            <v>0</v>
          </cell>
          <cell r="K206">
            <v>0</v>
          </cell>
          <cell r="L206">
            <v>0</v>
          </cell>
          <cell r="M206">
            <v>0</v>
          </cell>
          <cell r="N206">
            <v>0</v>
          </cell>
          <cell r="O206">
            <v>0</v>
          </cell>
          <cell r="P206" t="str">
            <v>M4</v>
          </cell>
          <cell r="Q206" t="str">
            <v>MINOR</v>
          </cell>
          <cell r="R206" t="str">
            <v>Infiltration or attenuation depending on site characteristics, and not in any SPZ</v>
          </cell>
        </row>
        <row r="207">
          <cell r="A207" t="str">
            <v>CO002b</v>
          </cell>
          <cell r="B207">
            <v>227</v>
          </cell>
          <cell r="C207">
            <v>0.100803736731</v>
          </cell>
          <cell r="D207">
            <v>0</v>
          </cell>
          <cell r="E207">
            <v>0</v>
          </cell>
          <cell r="F207">
            <v>0</v>
          </cell>
          <cell r="G207">
            <v>0</v>
          </cell>
          <cell r="H207">
            <v>0</v>
          </cell>
          <cell r="I207">
            <v>0</v>
          </cell>
          <cell r="J207">
            <v>0</v>
          </cell>
          <cell r="K207">
            <v>0</v>
          </cell>
          <cell r="L207">
            <v>0</v>
          </cell>
          <cell r="M207">
            <v>0</v>
          </cell>
          <cell r="N207">
            <v>0</v>
          </cell>
          <cell r="O207">
            <v>0</v>
          </cell>
          <cell r="P207" t="str">
            <v>M4</v>
          </cell>
          <cell r="Q207" t="str">
            <v>MINOR</v>
          </cell>
          <cell r="R207" t="str">
            <v>Infiltration or attenuation depending on site characteristics, and not in any SPZ</v>
          </cell>
        </row>
        <row r="208">
          <cell r="A208" t="str">
            <v>CO003</v>
          </cell>
          <cell r="B208">
            <v>232</v>
          </cell>
          <cell r="C208">
            <v>0.7326286973</v>
          </cell>
          <cell r="D208">
            <v>0</v>
          </cell>
          <cell r="E208">
            <v>0</v>
          </cell>
          <cell r="F208">
            <v>0</v>
          </cell>
          <cell r="G208">
            <v>0</v>
          </cell>
          <cell r="H208">
            <v>0</v>
          </cell>
          <cell r="I208">
            <v>0</v>
          </cell>
          <cell r="J208">
            <v>0</v>
          </cell>
          <cell r="K208">
            <v>0</v>
          </cell>
          <cell r="L208">
            <v>0</v>
          </cell>
          <cell r="M208">
            <v>0</v>
          </cell>
          <cell r="N208">
            <v>0</v>
          </cell>
          <cell r="O208">
            <v>0</v>
          </cell>
          <cell r="P208" t="str">
            <v>M4</v>
          </cell>
          <cell r="Q208" t="str">
            <v>MINOR</v>
          </cell>
          <cell r="R208" t="str">
            <v>Infiltration or attenuation depending on site characteristics, and not in any SPZ</v>
          </cell>
        </row>
        <row r="209">
          <cell r="A209" t="str">
            <v>CO004</v>
          </cell>
          <cell r="B209">
            <v>233</v>
          </cell>
          <cell r="C209">
            <v>0.8580122066</v>
          </cell>
          <cell r="D209">
            <v>0</v>
          </cell>
          <cell r="E209">
            <v>0</v>
          </cell>
          <cell r="F209">
            <v>0</v>
          </cell>
          <cell r="G209">
            <v>0</v>
          </cell>
          <cell r="H209">
            <v>0</v>
          </cell>
          <cell r="I209">
            <v>0</v>
          </cell>
          <cell r="J209">
            <v>0</v>
          </cell>
          <cell r="K209">
            <v>0</v>
          </cell>
          <cell r="L209">
            <v>0</v>
          </cell>
          <cell r="M209">
            <v>0</v>
          </cell>
          <cell r="N209">
            <v>0</v>
          </cell>
          <cell r="O209">
            <v>0</v>
          </cell>
          <cell r="P209" t="str">
            <v>M4</v>
          </cell>
          <cell r="Q209" t="str">
            <v>MINOR</v>
          </cell>
          <cell r="R209" t="str">
            <v>Infiltration or attenuation depending on site characteristics, and not in any SPZ</v>
          </cell>
        </row>
        <row r="210">
          <cell r="A210" t="str">
            <v>CO005</v>
          </cell>
          <cell r="B210">
            <v>229</v>
          </cell>
          <cell r="C210">
            <v>0.1007212517</v>
          </cell>
          <cell r="D210">
            <v>0</v>
          </cell>
          <cell r="E210">
            <v>0</v>
          </cell>
          <cell r="F210">
            <v>0</v>
          </cell>
          <cell r="G210">
            <v>0</v>
          </cell>
          <cell r="H210">
            <v>0</v>
          </cell>
          <cell r="I210">
            <v>0</v>
          </cell>
          <cell r="J210">
            <v>0</v>
          </cell>
          <cell r="K210">
            <v>0</v>
          </cell>
          <cell r="L210">
            <v>0</v>
          </cell>
          <cell r="M210">
            <v>0</v>
          </cell>
          <cell r="N210">
            <v>0</v>
          </cell>
          <cell r="O210">
            <v>0</v>
          </cell>
          <cell r="P210" t="str">
            <v>M4</v>
          </cell>
          <cell r="Q210" t="str">
            <v>MINOR</v>
          </cell>
          <cell r="R210" t="str">
            <v>Infiltration or attenuation depending on site characteristics, and not in any SPZ</v>
          </cell>
        </row>
        <row r="211">
          <cell r="A211" t="str">
            <v>CO006</v>
          </cell>
          <cell r="B211">
            <v>234</v>
          </cell>
          <cell r="C211">
            <v>1.0419574348</v>
          </cell>
          <cell r="D211">
            <v>0</v>
          </cell>
          <cell r="E211">
            <v>0</v>
          </cell>
          <cell r="F211">
            <v>0</v>
          </cell>
          <cell r="G211">
            <v>0</v>
          </cell>
          <cell r="H211">
            <v>0</v>
          </cell>
          <cell r="I211">
            <v>0</v>
          </cell>
          <cell r="J211">
            <v>0.1276</v>
          </cell>
          <cell r="K211">
            <v>12.246181632601179</v>
          </cell>
          <cell r="L211">
            <v>0.152</v>
          </cell>
          <cell r="M211">
            <v>14.58792796360015</v>
          </cell>
          <cell r="N211">
            <v>0.2368153008805777</v>
          </cell>
          <cell r="O211">
            <v>22.7279246705537</v>
          </cell>
          <cell r="P211" t="str">
            <v>M4</v>
          </cell>
          <cell r="Q211" t="str">
            <v>MINOR</v>
          </cell>
          <cell r="R211" t="str">
            <v>Infiltration or attenuation depending on site characteristics, and not in any SPZ</v>
          </cell>
        </row>
        <row r="212">
          <cell r="A212" t="str">
            <v>CO008</v>
          </cell>
          <cell r="B212">
            <v>235</v>
          </cell>
          <cell r="C212">
            <v>0.8198710547000001</v>
          </cell>
          <cell r="D212">
            <v>0</v>
          </cell>
          <cell r="E212">
            <v>0</v>
          </cell>
          <cell r="F212">
            <v>0</v>
          </cell>
          <cell r="G212">
            <v>0</v>
          </cell>
          <cell r="H212">
            <v>0</v>
          </cell>
          <cell r="I212">
            <v>0</v>
          </cell>
          <cell r="J212">
            <v>0</v>
          </cell>
          <cell r="K212">
            <v>0</v>
          </cell>
          <cell r="L212">
            <v>0</v>
          </cell>
          <cell r="M212">
            <v>0</v>
          </cell>
          <cell r="N212">
            <v>0.0005630834216173172</v>
          </cell>
          <cell r="O212">
            <v>0.068679509831379</v>
          </cell>
          <cell r="P212" t="str">
            <v>M4</v>
          </cell>
          <cell r="Q212" t="str">
            <v>MINOR</v>
          </cell>
          <cell r="R212" t="str">
            <v>Infiltration or attenuation depending on site characteristics, and not in any SPZ</v>
          </cell>
        </row>
        <row r="213">
          <cell r="A213" t="str">
            <v>CO009</v>
          </cell>
          <cell r="B213">
            <v>236</v>
          </cell>
          <cell r="C213">
            <v>5.0957593910000005</v>
          </cell>
          <cell r="D213">
            <v>0</v>
          </cell>
          <cell r="E213">
            <v>0</v>
          </cell>
          <cell r="F213">
            <v>0</v>
          </cell>
          <cell r="G213">
            <v>0</v>
          </cell>
          <cell r="H213">
            <v>0</v>
          </cell>
          <cell r="I213">
            <v>0</v>
          </cell>
          <cell r="J213">
            <v>0.01</v>
          </cell>
          <cell r="K213">
            <v>0.19624160468921953</v>
          </cell>
          <cell r="L213">
            <v>0.0404</v>
          </cell>
          <cell r="M213">
            <v>0.7928160829444468</v>
          </cell>
          <cell r="N213">
            <v>0.1828</v>
          </cell>
          <cell r="O213">
            <v>3.5872965337189324</v>
          </cell>
          <cell r="P213" t="str">
            <v>M4</v>
          </cell>
          <cell r="Q213" t="str">
            <v>MINOR</v>
          </cell>
          <cell r="R213" t="str">
            <v>Infiltration or attenuation depending on site characteristics, and not in any SPZ</v>
          </cell>
        </row>
        <row r="214">
          <cell r="A214" t="str">
            <v>CO010</v>
          </cell>
          <cell r="B214">
            <v>237</v>
          </cell>
          <cell r="C214">
            <v>0.5018350696</v>
          </cell>
          <cell r="D214">
            <v>0</v>
          </cell>
          <cell r="E214">
            <v>0</v>
          </cell>
          <cell r="F214">
            <v>0</v>
          </cell>
          <cell r="G214">
            <v>0</v>
          </cell>
          <cell r="H214">
            <v>0</v>
          </cell>
          <cell r="I214">
            <v>0</v>
          </cell>
          <cell r="J214">
            <v>0</v>
          </cell>
          <cell r="K214">
            <v>0</v>
          </cell>
          <cell r="L214">
            <v>0</v>
          </cell>
          <cell r="M214">
            <v>0</v>
          </cell>
          <cell r="N214">
            <v>0</v>
          </cell>
          <cell r="O214">
            <v>0</v>
          </cell>
          <cell r="P214" t="str">
            <v>M4</v>
          </cell>
          <cell r="Q214" t="str">
            <v>MINOR</v>
          </cell>
          <cell r="R214" t="str">
            <v>Infiltration or attenuation depending on site characteristics, and not in any SPZ</v>
          </cell>
        </row>
        <row r="215">
          <cell r="A215" t="str">
            <v>CO011</v>
          </cell>
          <cell r="B215">
            <v>238</v>
          </cell>
          <cell r="C215">
            <v>0.581290736</v>
          </cell>
          <cell r="D215">
            <v>0</v>
          </cell>
          <cell r="E215">
            <v>0</v>
          </cell>
          <cell r="F215">
            <v>0</v>
          </cell>
          <cell r="G215">
            <v>0</v>
          </cell>
          <cell r="H215">
            <v>0</v>
          </cell>
          <cell r="I215">
            <v>0</v>
          </cell>
          <cell r="J215">
            <v>0</v>
          </cell>
          <cell r="K215">
            <v>0</v>
          </cell>
          <cell r="L215">
            <v>0</v>
          </cell>
          <cell r="M215">
            <v>0</v>
          </cell>
          <cell r="N215">
            <v>0.016310940625140928</v>
          </cell>
          <cell r="O215">
            <v>2.8059866801560256</v>
          </cell>
          <cell r="P215" t="str">
            <v>M4</v>
          </cell>
          <cell r="Q215" t="str">
            <v>MINOR</v>
          </cell>
          <cell r="R215" t="str">
            <v>Infiltration or attenuation depending on site characteristics, and not in any SPZ</v>
          </cell>
        </row>
        <row r="216">
          <cell r="A216" t="str">
            <v>CO012</v>
          </cell>
          <cell r="B216">
            <v>239</v>
          </cell>
          <cell r="C216">
            <v>0.2076345025</v>
          </cell>
          <cell r="D216">
            <v>0</v>
          </cell>
          <cell r="E216">
            <v>0</v>
          </cell>
          <cell r="F216">
            <v>0</v>
          </cell>
          <cell r="G216">
            <v>0</v>
          </cell>
          <cell r="H216">
            <v>0</v>
          </cell>
          <cell r="I216">
            <v>0</v>
          </cell>
          <cell r="J216">
            <v>0</v>
          </cell>
          <cell r="K216">
            <v>0</v>
          </cell>
          <cell r="L216">
            <v>0</v>
          </cell>
          <cell r="M216">
            <v>0</v>
          </cell>
          <cell r="N216">
            <v>0</v>
          </cell>
          <cell r="O216">
            <v>0</v>
          </cell>
          <cell r="P216" t="str">
            <v>M4</v>
          </cell>
          <cell r="Q216" t="str">
            <v>MINOR</v>
          </cell>
          <cell r="R216" t="str">
            <v>Infiltration or attenuation depending on site characteristics, and not in any SPZ</v>
          </cell>
        </row>
        <row r="217">
          <cell r="A217" t="str">
            <v>CO013</v>
          </cell>
          <cell r="B217">
            <v>240</v>
          </cell>
          <cell r="C217">
            <v>0.13355783664999998</v>
          </cell>
          <cell r="D217">
            <v>0</v>
          </cell>
          <cell r="E217">
            <v>0</v>
          </cell>
          <cell r="F217">
            <v>0</v>
          </cell>
          <cell r="G217">
            <v>0</v>
          </cell>
          <cell r="H217">
            <v>0</v>
          </cell>
          <cell r="I217">
            <v>0</v>
          </cell>
          <cell r="J217">
            <v>0</v>
          </cell>
          <cell r="K217">
            <v>0</v>
          </cell>
          <cell r="L217">
            <v>0</v>
          </cell>
          <cell r="M217">
            <v>0</v>
          </cell>
          <cell r="N217">
            <v>0</v>
          </cell>
          <cell r="O217">
            <v>0</v>
          </cell>
          <cell r="P217" t="str">
            <v>M4</v>
          </cell>
          <cell r="Q217" t="str">
            <v>MINOR</v>
          </cell>
          <cell r="R217" t="str">
            <v>Infiltration or attenuation depending on site characteristics, and not in any SPZ</v>
          </cell>
        </row>
        <row r="218">
          <cell r="A218" t="str">
            <v>CO014</v>
          </cell>
          <cell r="B218">
            <v>241</v>
          </cell>
          <cell r="C218">
            <v>1.19340864265</v>
          </cell>
          <cell r="D218">
            <v>0</v>
          </cell>
          <cell r="E218">
            <v>0</v>
          </cell>
          <cell r="F218">
            <v>0</v>
          </cell>
          <cell r="G218">
            <v>0</v>
          </cell>
          <cell r="H218">
            <v>0</v>
          </cell>
          <cell r="I218">
            <v>0</v>
          </cell>
          <cell r="J218">
            <v>0</v>
          </cell>
          <cell r="K218">
            <v>0</v>
          </cell>
          <cell r="L218">
            <v>0</v>
          </cell>
          <cell r="M218">
            <v>0</v>
          </cell>
          <cell r="N218">
            <v>0.0232</v>
          </cell>
          <cell r="O218">
            <v>1.9440113948298297</v>
          </cell>
          <cell r="P218" t="str">
            <v>M4</v>
          </cell>
          <cell r="Q218" t="str">
            <v>MINOR</v>
          </cell>
          <cell r="R218" t="str">
            <v>Infiltration or attenuation depending on site characteristics, and not in any SPZ</v>
          </cell>
        </row>
        <row r="219">
          <cell r="A219" t="str">
            <v>CO015</v>
          </cell>
          <cell r="B219">
            <v>242</v>
          </cell>
          <cell r="C219">
            <v>2.02606921122</v>
          </cell>
          <cell r="D219">
            <v>0</v>
          </cell>
          <cell r="E219">
            <v>0</v>
          </cell>
          <cell r="F219">
            <v>0</v>
          </cell>
          <cell r="G219">
            <v>0</v>
          </cell>
          <cell r="H219">
            <v>0</v>
          </cell>
          <cell r="I219">
            <v>0</v>
          </cell>
          <cell r="J219">
            <v>0</v>
          </cell>
          <cell r="K219">
            <v>0</v>
          </cell>
          <cell r="L219">
            <v>0</v>
          </cell>
          <cell r="M219">
            <v>0</v>
          </cell>
          <cell r="N219">
            <v>0</v>
          </cell>
          <cell r="O219">
            <v>0</v>
          </cell>
          <cell r="P219" t="str">
            <v>M4</v>
          </cell>
          <cell r="Q219" t="str">
            <v>MINOR</v>
          </cell>
          <cell r="R219" t="str">
            <v>Infiltration or attenuation depending on site characteristics, and not in any SPZ</v>
          </cell>
        </row>
        <row r="220">
          <cell r="A220" t="str">
            <v>CO017</v>
          </cell>
          <cell r="B220">
            <v>243</v>
          </cell>
          <cell r="C220">
            <v>0.849113626248</v>
          </cell>
          <cell r="D220">
            <v>0</v>
          </cell>
          <cell r="E220">
            <v>0</v>
          </cell>
          <cell r="F220">
            <v>0</v>
          </cell>
          <cell r="G220">
            <v>0</v>
          </cell>
          <cell r="H220">
            <v>0</v>
          </cell>
          <cell r="I220">
            <v>0</v>
          </cell>
          <cell r="J220">
            <v>0</v>
          </cell>
          <cell r="K220">
            <v>0</v>
          </cell>
          <cell r="L220">
            <v>0</v>
          </cell>
          <cell r="M220">
            <v>0</v>
          </cell>
          <cell r="N220">
            <v>0</v>
          </cell>
          <cell r="O220">
            <v>0</v>
          </cell>
          <cell r="P220" t="str">
            <v>M4</v>
          </cell>
          <cell r="Q220" t="str">
            <v>MINOR</v>
          </cell>
          <cell r="R220" t="str">
            <v>Infiltration or attenuation depending on site characteristics, and not in any SPZ</v>
          </cell>
        </row>
        <row r="221">
          <cell r="A221" t="str">
            <v>CO018</v>
          </cell>
          <cell r="B221">
            <v>228</v>
          </cell>
          <cell r="C221">
            <v>0.216583311702</v>
          </cell>
          <cell r="D221">
            <v>0</v>
          </cell>
          <cell r="E221">
            <v>0</v>
          </cell>
          <cell r="F221">
            <v>0</v>
          </cell>
          <cell r="G221">
            <v>0</v>
          </cell>
          <cell r="H221">
            <v>0</v>
          </cell>
          <cell r="I221">
            <v>0</v>
          </cell>
          <cell r="J221">
            <v>0</v>
          </cell>
          <cell r="K221">
            <v>0</v>
          </cell>
          <cell r="L221">
            <v>0</v>
          </cell>
          <cell r="M221">
            <v>0</v>
          </cell>
          <cell r="N221">
            <v>0</v>
          </cell>
          <cell r="O221">
            <v>0</v>
          </cell>
          <cell r="P221" t="str">
            <v>Poor</v>
          </cell>
          <cell r="Q221" t="str">
            <v>NONE</v>
          </cell>
          <cell r="R221" t="str">
            <v>Geology has very low permeability and infiltraion SUDS are likely to be less suitable, although site investigations should be carried out to confirm this</v>
          </cell>
        </row>
        <row r="222">
          <cell r="A222" t="str">
            <v>CO019</v>
          </cell>
          <cell r="B222">
            <v>244</v>
          </cell>
          <cell r="C222">
            <v>0.42118555927699997</v>
          </cell>
          <cell r="D222">
            <v>0</v>
          </cell>
          <cell r="E222">
            <v>0</v>
          </cell>
          <cell r="F222">
            <v>0</v>
          </cell>
          <cell r="G222">
            <v>0</v>
          </cell>
          <cell r="H222">
            <v>0</v>
          </cell>
          <cell r="I222">
            <v>0</v>
          </cell>
          <cell r="J222">
            <v>0</v>
          </cell>
          <cell r="K222">
            <v>0</v>
          </cell>
          <cell r="L222">
            <v>0</v>
          </cell>
          <cell r="M222">
            <v>0</v>
          </cell>
          <cell r="N222">
            <v>0</v>
          </cell>
          <cell r="O222">
            <v>0</v>
          </cell>
          <cell r="P222" t="str">
            <v>M4</v>
          </cell>
          <cell r="Q222" t="str">
            <v>MINOR</v>
          </cell>
          <cell r="R222" t="str">
            <v>Infiltration or attenuation depending on site characteristics, and not in any SPZ</v>
          </cell>
        </row>
        <row r="223">
          <cell r="A223" t="str">
            <v>CO020</v>
          </cell>
          <cell r="B223">
            <v>245</v>
          </cell>
          <cell r="C223">
            <v>0.757900985448</v>
          </cell>
          <cell r="D223">
            <v>0</v>
          </cell>
          <cell r="E223">
            <v>0</v>
          </cell>
          <cell r="F223">
            <v>0</v>
          </cell>
          <cell r="G223">
            <v>0</v>
          </cell>
          <cell r="H223">
            <v>0</v>
          </cell>
          <cell r="I223">
            <v>0</v>
          </cell>
          <cell r="J223">
            <v>0</v>
          </cell>
          <cell r="K223">
            <v>0</v>
          </cell>
          <cell r="L223">
            <v>0</v>
          </cell>
          <cell r="M223">
            <v>0</v>
          </cell>
          <cell r="N223">
            <v>0</v>
          </cell>
          <cell r="O223">
            <v>0</v>
          </cell>
          <cell r="P223" t="str">
            <v>M4</v>
          </cell>
          <cell r="Q223" t="str">
            <v>MINOR</v>
          </cell>
          <cell r="R223" t="str">
            <v>Infiltration or attenuation depending on site characteristics, and not in any SPZ</v>
          </cell>
        </row>
        <row r="224">
          <cell r="A224" t="str">
            <v>CO021</v>
          </cell>
          <cell r="B224">
            <v>246</v>
          </cell>
          <cell r="C224">
            <v>0.0998759593221</v>
          </cell>
          <cell r="D224">
            <v>0</v>
          </cell>
          <cell r="E224">
            <v>0</v>
          </cell>
          <cell r="F224">
            <v>0</v>
          </cell>
          <cell r="G224">
            <v>0</v>
          </cell>
          <cell r="H224">
            <v>0</v>
          </cell>
          <cell r="I224">
            <v>0</v>
          </cell>
          <cell r="J224">
            <v>0</v>
          </cell>
          <cell r="K224">
            <v>0</v>
          </cell>
          <cell r="L224">
            <v>0</v>
          </cell>
          <cell r="M224">
            <v>0</v>
          </cell>
          <cell r="N224">
            <v>0</v>
          </cell>
          <cell r="O224">
            <v>0</v>
          </cell>
          <cell r="P224" t="str">
            <v>M4</v>
          </cell>
          <cell r="Q224" t="str">
            <v>MINOR</v>
          </cell>
          <cell r="R224" t="str">
            <v>Infiltration or attenuation depending on site characteristics, and not in any SPZ</v>
          </cell>
        </row>
        <row r="225">
          <cell r="A225" t="str">
            <v>CO022</v>
          </cell>
          <cell r="B225">
            <v>247</v>
          </cell>
          <cell r="C225">
            <v>0.0316942820004</v>
          </cell>
          <cell r="D225">
            <v>0</v>
          </cell>
          <cell r="E225">
            <v>0</v>
          </cell>
          <cell r="F225">
            <v>0</v>
          </cell>
          <cell r="G225">
            <v>0</v>
          </cell>
          <cell r="H225">
            <v>0</v>
          </cell>
          <cell r="I225">
            <v>0</v>
          </cell>
          <cell r="J225">
            <v>0</v>
          </cell>
          <cell r="K225">
            <v>0</v>
          </cell>
          <cell r="L225">
            <v>0</v>
          </cell>
          <cell r="M225">
            <v>0</v>
          </cell>
          <cell r="N225">
            <v>0.000495232935343404</v>
          </cell>
          <cell r="O225">
            <v>1.5625308544208505</v>
          </cell>
          <cell r="P225" t="str">
            <v>M4</v>
          </cell>
          <cell r="Q225" t="str">
            <v>MINOR</v>
          </cell>
          <cell r="R225" t="str">
            <v>Infiltration or attenuation depending on site characteristics, and not in any SPZ</v>
          </cell>
        </row>
        <row r="226">
          <cell r="A226" t="str">
            <v>CO023</v>
          </cell>
          <cell r="B226">
            <v>230</v>
          </cell>
          <cell r="C226">
            <v>0.287994677525</v>
          </cell>
          <cell r="D226">
            <v>0</v>
          </cell>
          <cell r="E226">
            <v>0</v>
          </cell>
          <cell r="F226">
            <v>0</v>
          </cell>
          <cell r="G226">
            <v>0</v>
          </cell>
          <cell r="H226">
            <v>0</v>
          </cell>
          <cell r="I226">
            <v>0</v>
          </cell>
          <cell r="J226">
            <v>0</v>
          </cell>
          <cell r="K226">
            <v>0</v>
          </cell>
          <cell r="L226">
            <v>0</v>
          </cell>
          <cell r="M226">
            <v>0</v>
          </cell>
          <cell r="N226">
            <v>0</v>
          </cell>
          <cell r="O226">
            <v>0</v>
          </cell>
          <cell r="P226" t="str">
            <v>Poor</v>
          </cell>
          <cell r="Q226" t="str">
            <v>NONE</v>
          </cell>
          <cell r="R226" t="str">
            <v>Geology has very low permeability and infiltraion SUDS are likely to be less suitable, although site investigations should be carried out to confirm this</v>
          </cell>
        </row>
        <row r="227">
          <cell r="A227" t="str">
            <v>CON001</v>
          </cell>
          <cell r="B227">
            <v>1195</v>
          </cell>
          <cell r="C227">
            <v>5.1647681464</v>
          </cell>
          <cell r="D227">
            <v>0</v>
          </cell>
          <cell r="E227">
            <v>0</v>
          </cell>
          <cell r="F227">
            <v>0</v>
          </cell>
          <cell r="G227">
            <v>0</v>
          </cell>
          <cell r="H227">
            <v>0</v>
          </cell>
          <cell r="I227">
            <v>0</v>
          </cell>
          <cell r="J227">
            <v>0.0456</v>
          </cell>
          <cell r="K227">
            <v>0.8829050735178612</v>
          </cell>
          <cell r="L227">
            <v>0.11939987001453346</v>
          </cell>
          <cell r="M227">
            <v>2.311814715201858</v>
          </cell>
          <cell r="N227">
            <v>0.5658792394382387</v>
          </cell>
          <cell r="O227">
            <v>10.956527445141436</v>
          </cell>
          <cell r="P227" t="str">
            <v>M4</v>
          </cell>
          <cell r="Q227" t="str">
            <v>MINOR</v>
          </cell>
          <cell r="R227" t="str">
            <v>Infiltration or attenuation depending on site characteristics, and not in any SPZ</v>
          </cell>
        </row>
        <row r="228">
          <cell r="A228" t="str">
            <v>CON003</v>
          </cell>
          <cell r="B228">
            <v>1196</v>
          </cell>
          <cell r="C228">
            <v>5.3013209511</v>
          </cell>
          <cell r="D228">
            <v>0</v>
          </cell>
          <cell r="E228">
            <v>0</v>
          </cell>
          <cell r="F228">
            <v>0</v>
          </cell>
          <cell r="G228">
            <v>0</v>
          </cell>
          <cell r="H228">
            <v>0</v>
          </cell>
          <cell r="I228">
            <v>0</v>
          </cell>
          <cell r="J228">
            <v>0.0264</v>
          </cell>
          <cell r="K228">
            <v>0.49798909070996955</v>
          </cell>
          <cell r="L228">
            <v>0.035036542648151175</v>
          </cell>
          <cell r="M228">
            <v>0.6609021217793133</v>
          </cell>
          <cell r="N228">
            <v>0.27203756999193435</v>
          </cell>
          <cell r="O228">
            <v>5.131505383304283</v>
          </cell>
          <cell r="P228" t="str">
            <v>M4</v>
          </cell>
          <cell r="Q228" t="str">
            <v>MINOR</v>
          </cell>
          <cell r="R228" t="str">
            <v>Infiltration or attenuation depending on site characteristics, and not in any SPZ</v>
          </cell>
        </row>
        <row r="229">
          <cell r="A229" t="str">
            <v>CON004</v>
          </cell>
          <cell r="B229">
            <v>1197</v>
          </cell>
          <cell r="C229">
            <v>0.5302583974</v>
          </cell>
          <cell r="D229">
            <v>0</v>
          </cell>
          <cell r="E229">
            <v>0</v>
          </cell>
          <cell r="F229">
            <v>0</v>
          </cell>
          <cell r="G229">
            <v>0</v>
          </cell>
          <cell r="H229">
            <v>0</v>
          </cell>
          <cell r="I229">
            <v>0</v>
          </cell>
          <cell r="J229">
            <v>0</v>
          </cell>
          <cell r="K229">
            <v>0</v>
          </cell>
          <cell r="L229">
            <v>0.01</v>
          </cell>
          <cell r="M229">
            <v>1.885873010032976</v>
          </cell>
          <cell r="N229">
            <v>0.0624</v>
          </cell>
          <cell r="O229">
            <v>11.76784758260577</v>
          </cell>
          <cell r="P229" t="str">
            <v>M4</v>
          </cell>
          <cell r="Q229" t="str">
            <v>MINOR</v>
          </cell>
          <cell r="R229" t="str">
            <v>Infiltration or attenuation depending on site characteristics, and not in any SPZ</v>
          </cell>
        </row>
        <row r="230">
          <cell r="A230" t="str">
            <v>CON005</v>
          </cell>
          <cell r="B230">
            <v>1198</v>
          </cell>
          <cell r="C230">
            <v>0.20029296575</v>
          </cell>
          <cell r="D230">
            <v>0</v>
          </cell>
          <cell r="E230">
            <v>0</v>
          </cell>
          <cell r="F230">
            <v>0</v>
          </cell>
          <cell r="G230">
            <v>0</v>
          </cell>
          <cell r="H230">
            <v>0</v>
          </cell>
          <cell r="I230">
            <v>0</v>
          </cell>
          <cell r="J230">
            <v>0</v>
          </cell>
          <cell r="K230">
            <v>0</v>
          </cell>
          <cell r="L230">
            <v>0</v>
          </cell>
          <cell r="M230">
            <v>0</v>
          </cell>
          <cell r="N230">
            <v>0</v>
          </cell>
          <cell r="O230">
            <v>0</v>
          </cell>
          <cell r="P230" t="str">
            <v>M4</v>
          </cell>
          <cell r="Q230" t="str">
            <v>MINOR</v>
          </cell>
          <cell r="R230" t="str">
            <v>Infiltration or attenuation depending on site characteristics, and not in any SPZ</v>
          </cell>
        </row>
        <row r="231">
          <cell r="A231" t="str">
            <v>CON006</v>
          </cell>
          <cell r="B231">
            <v>1194</v>
          </cell>
          <cell r="C231">
            <v>0.32031078890099995</v>
          </cell>
          <cell r="D231">
            <v>0</v>
          </cell>
          <cell r="E231">
            <v>0</v>
          </cell>
          <cell r="F231">
            <v>0</v>
          </cell>
          <cell r="G231">
            <v>0</v>
          </cell>
          <cell r="H231">
            <v>0</v>
          </cell>
          <cell r="I231">
            <v>0</v>
          </cell>
          <cell r="J231">
            <v>0</v>
          </cell>
          <cell r="K231">
            <v>0</v>
          </cell>
          <cell r="L231">
            <v>0</v>
          </cell>
          <cell r="M231">
            <v>0</v>
          </cell>
          <cell r="N231">
            <v>6.562990016430841E-06</v>
          </cell>
          <cell r="O231">
            <v>0.002048944413938956</v>
          </cell>
          <cell r="P231" t="str">
            <v>M4</v>
          </cell>
          <cell r="Q231" t="str">
            <v>MINOR</v>
          </cell>
          <cell r="R231" t="str">
            <v>Infiltration or attenuation depending on site characteristics, and not in any SPZ</v>
          </cell>
        </row>
        <row r="232">
          <cell r="A232" t="str">
            <v>CON007sd</v>
          </cell>
          <cell r="B232">
            <v>1199</v>
          </cell>
          <cell r="C232">
            <v>1.44171974616</v>
          </cell>
          <cell r="D232">
            <v>0.060784599506969496</v>
          </cell>
          <cell r="E232">
            <v>4.216117568540516</v>
          </cell>
          <cell r="F232">
            <v>0.06920311606513671</v>
          </cell>
          <cell r="G232">
            <v>4.80003941469611</v>
          </cell>
          <cell r="H232">
            <v>0.08799511567274752</v>
          </cell>
          <cell r="I232">
            <v>6.103482726592408</v>
          </cell>
          <cell r="J232">
            <v>0.03539363419954461</v>
          </cell>
          <cell r="K232">
            <v>2.4549593840144763</v>
          </cell>
          <cell r="L232">
            <v>0.042193634199544604</v>
          </cell>
          <cell r="M232">
            <v>2.926618318985139</v>
          </cell>
          <cell r="N232">
            <v>0.07698941787725135</v>
          </cell>
          <cell r="O232">
            <v>5.340109829411129</v>
          </cell>
          <cell r="P232" t="str">
            <v>M4</v>
          </cell>
          <cell r="Q232" t="str">
            <v>MINOR</v>
          </cell>
          <cell r="R232" t="str">
            <v>Infiltration or attenuation depending on site characteristics, and not in any SPZ</v>
          </cell>
        </row>
        <row r="233">
          <cell r="A233" t="str">
            <v>CRAV001</v>
          </cell>
          <cell r="B233">
            <v>193</v>
          </cell>
          <cell r="C233">
            <v>0.8056139189020001</v>
          </cell>
          <cell r="D233">
            <v>0</v>
          </cell>
          <cell r="E233">
            <v>0</v>
          </cell>
          <cell r="F233">
            <v>0</v>
          </cell>
          <cell r="G233">
            <v>0</v>
          </cell>
          <cell r="H233">
            <v>0</v>
          </cell>
          <cell r="I233">
            <v>0</v>
          </cell>
          <cell r="J233">
            <v>0</v>
          </cell>
          <cell r="K233">
            <v>0</v>
          </cell>
          <cell r="L233">
            <v>0</v>
          </cell>
          <cell r="M233">
            <v>0</v>
          </cell>
          <cell r="N233">
            <v>0</v>
          </cell>
          <cell r="O233">
            <v>0</v>
          </cell>
          <cell r="P233" t="str">
            <v>Poor</v>
          </cell>
          <cell r="Q233" t="str">
            <v>NONE</v>
          </cell>
          <cell r="R233" t="str">
            <v>Geology has very low permeability and infiltraion SUDS are likely to be less suitable, although site investigations should be carried out to confirm this</v>
          </cell>
        </row>
        <row r="234">
          <cell r="A234" t="str">
            <v>CRAV002</v>
          </cell>
          <cell r="B234">
            <v>196</v>
          </cell>
          <cell r="C234">
            <v>1.25607360409</v>
          </cell>
          <cell r="D234">
            <v>0</v>
          </cell>
          <cell r="E234">
            <v>0</v>
          </cell>
          <cell r="F234">
            <v>0</v>
          </cell>
          <cell r="G234">
            <v>0</v>
          </cell>
          <cell r="H234">
            <v>0</v>
          </cell>
          <cell r="I234">
            <v>0</v>
          </cell>
          <cell r="J234">
            <v>0</v>
          </cell>
          <cell r="K234">
            <v>0</v>
          </cell>
          <cell r="L234">
            <v>0</v>
          </cell>
          <cell r="M234">
            <v>0</v>
          </cell>
          <cell r="N234">
            <v>0</v>
          </cell>
          <cell r="O234">
            <v>0</v>
          </cell>
          <cell r="P234" t="str">
            <v>Poor</v>
          </cell>
          <cell r="Q234" t="str">
            <v>NONE</v>
          </cell>
          <cell r="R234" t="str">
            <v>Geology has very low permeability and infiltraion SUDS are likely to be less suitable, although site investigations should be carried out to confirm this</v>
          </cell>
        </row>
        <row r="235">
          <cell r="A235" t="str">
            <v>CRAV003</v>
          </cell>
          <cell r="B235">
            <v>199</v>
          </cell>
          <cell r="C235">
            <v>7.963339514379999</v>
          </cell>
          <cell r="D235">
            <v>0</v>
          </cell>
          <cell r="E235">
            <v>0</v>
          </cell>
          <cell r="F235">
            <v>0</v>
          </cell>
          <cell r="G235">
            <v>0</v>
          </cell>
          <cell r="H235">
            <v>0</v>
          </cell>
          <cell r="I235">
            <v>0</v>
          </cell>
          <cell r="J235">
            <v>0.10884824766969461</v>
          </cell>
          <cell r="K235">
            <v>1.3668668461659732</v>
          </cell>
          <cell r="L235">
            <v>0.4335912877736492</v>
          </cell>
          <cell r="M235">
            <v>5.444842418066955</v>
          </cell>
          <cell r="N235">
            <v>2.0395596795286823</v>
          </cell>
          <cell r="O235">
            <v>25.611863915204125</v>
          </cell>
          <cell r="P235" t="str">
            <v>M4</v>
          </cell>
          <cell r="Q235" t="str">
            <v>MINOR</v>
          </cell>
          <cell r="R235" t="str">
            <v>Infiltration or attenuation depending on site characteristics, and not in any SPZ</v>
          </cell>
        </row>
        <row r="236">
          <cell r="A236" t="str">
            <v>CRAV004</v>
          </cell>
          <cell r="B236">
            <v>194</v>
          </cell>
          <cell r="C236">
            <v>1.53131099831</v>
          </cell>
          <cell r="D236">
            <v>0</v>
          </cell>
          <cell r="E236">
            <v>0</v>
          </cell>
          <cell r="F236">
            <v>0</v>
          </cell>
          <cell r="G236">
            <v>0</v>
          </cell>
          <cell r="H236">
            <v>0</v>
          </cell>
          <cell r="I236">
            <v>0</v>
          </cell>
          <cell r="J236">
            <v>0</v>
          </cell>
          <cell r="K236">
            <v>0</v>
          </cell>
          <cell r="L236">
            <v>0</v>
          </cell>
          <cell r="M236">
            <v>0</v>
          </cell>
          <cell r="N236">
            <v>0</v>
          </cell>
          <cell r="O236">
            <v>0</v>
          </cell>
          <cell r="P236" t="str">
            <v>Poor</v>
          </cell>
          <cell r="Q236" t="str">
            <v>NONE</v>
          </cell>
          <cell r="R236" t="str">
            <v>Geology has very low permeability and infiltraion SUDS are likely to be less suitable, although site investigations should be carried out to confirm this</v>
          </cell>
        </row>
        <row r="237">
          <cell r="A237" t="str">
            <v>CRAV005</v>
          </cell>
          <cell r="B237">
            <v>1200</v>
          </cell>
          <cell r="C237">
            <v>5.1789109816</v>
          </cell>
          <cell r="D237">
            <v>0</v>
          </cell>
          <cell r="E237">
            <v>0</v>
          </cell>
          <cell r="F237">
            <v>0.012367471279317541</v>
          </cell>
          <cell r="G237">
            <v>0.23880447691141177</v>
          </cell>
          <cell r="H237">
            <v>0.014932969568557525</v>
          </cell>
          <cell r="I237">
            <v>0.28834188541978095</v>
          </cell>
          <cell r="J237">
            <v>0.006721913181149576</v>
          </cell>
          <cell r="K237">
            <v>0.1297939509876046</v>
          </cell>
          <cell r="L237">
            <v>0.007561197086715885</v>
          </cell>
          <cell r="M237">
            <v>0.1459997500165544</v>
          </cell>
          <cell r="N237">
            <v>0.009913980473363912</v>
          </cell>
          <cell r="O237">
            <v>0.1914298297187768</v>
          </cell>
          <cell r="P237" t="str">
            <v>Poor</v>
          </cell>
          <cell r="Q237" t="str">
            <v>NONE</v>
          </cell>
          <cell r="R237" t="str">
            <v>Geology has very low permeability and infiltraion SUDS are likely to be less suitable, although site investigations should be carried out to confirm this</v>
          </cell>
        </row>
        <row r="238">
          <cell r="A238" t="str">
            <v>CRAV006</v>
          </cell>
          <cell r="B238">
            <v>1201</v>
          </cell>
          <cell r="C238">
            <v>3.4194822858500005</v>
          </cell>
          <cell r="D238">
            <v>0</v>
          </cell>
          <cell r="E238">
            <v>0</v>
          </cell>
          <cell r="F238">
            <v>0.03682794744842697</v>
          </cell>
          <cell r="G238">
            <v>1.0770036037567143</v>
          </cell>
          <cell r="H238">
            <v>0.11101321719344448</v>
          </cell>
          <cell r="I238">
            <v>3.2464919515104107</v>
          </cell>
          <cell r="J238">
            <v>0</v>
          </cell>
          <cell r="K238">
            <v>0</v>
          </cell>
          <cell r="L238">
            <v>0.004676452422174805</v>
          </cell>
          <cell r="M238">
            <v>0.13675907728857709</v>
          </cell>
          <cell r="N238">
            <v>0.023954636953550094</v>
          </cell>
          <cell r="O238">
            <v>0.7005340268225883</v>
          </cell>
          <cell r="P238" t="str">
            <v>Poor</v>
          </cell>
          <cell r="Q238" t="str">
            <v>NONE</v>
          </cell>
          <cell r="R238" t="str">
            <v>Geology has very low permeability and infiltraion SUDS are likely to be less suitable, although site investigations should be carried out to confirm this</v>
          </cell>
        </row>
        <row r="239">
          <cell r="A239" t="str">
            <v>CRAV007</v>
          </cell>
          <cell r="B239">
            <v>1202</v>
          </cell>
          <cell r="C239">
            <v>5.05636628468</v>
          </cell>
          <cell r="D239">
            <v>0</v>
          </cell>
          <cell r="E239">
            <v>0</v>
          </cell>
          <cell r="F239">
            <v>0</v>
          </cell>
          <cell r="G239">
            <v>0</v>
          </cell>
          <cell r="H239">
            <v>0</v>
          </cell>
          <cell r="I239">
            <v>0</v>
          </cell>
          <cell r="J239">
            <v>0</v>
          </cell>
          <cell r="K239">
            <v>0</v>
          </cell>
          <cell r="L239">
            <v>0</v>
          </cell>
          <cell r="M239">
            <v>0</v>
          </cell>
          <cell r="N239">
            <v>0.0370075753657422</v>
          </cell>
          <cell r="O239">
            <v>0.731900603757077</v>
          </cell>
          <cell r="P239" t="str">
            <v>Poor</v>
          </cell>
          <cell r="Q239" t="str">
            <v>NONE</v>
          </cell>
          <cell r="R239" t="str">
            <v>Geology has very low permeability and infiltraion SUDS are likely to be less suitable, although site investigations should be carried out to confirm this</v>
          </cell>
        </row>
        <row r="240">
          <cell r="A240" t="str">
            <v>CRAV008</v>
          </cell>
          <cell r="B240">
            <v>1220</v>
          </cell>
          <cell r="C240">
            <v>5.0200562264499995</v>
          </cell>
          <cell r="D240">
            <v>0</v>
          </cell>
          <cell r="E240">
            <v>0</v>
          </cell>
          <cell r="F240">
            <v>0</v>
          </cell>
          <cell r="G240">
            <v>0</v>
          </cell>
          <cell r="H240">
            <v>0</v>
          </cell>
          <cell r="I240">
            <v>0</v>
          </cell>
          <cell r="J240">
            <v>0.16142080985787055</v>
          </cell>
          <cell r="K240">
            <v>3.2155179658619373</v>
          </cell>
          <cell r="L240">
            <v>0.18551390515492003</v>
          </cell>
          <cell r="M240">
            <v>3.695454727727396</v>
          </cell>
          <cell r="N240">
            <v>0.3605544798438063</v>
          </cell>
          <cell r="O240">
            <v>7.18227971121306</v>
          </cell>
          <cell r="P240" t="str">
            <v>Poor</v>
          </cell>
          <cell r="Q240" t="str">
            <v>NONE</v>
          </cell>
          <cell r="R240" t="str">
            <v>Geology has very low permeability and infiltraion SUDS are likely to be less suitable, although site investigations should be carried out to confirm this</v>
          </cell>
        </row>
        <row r="241">
          <cell r="A241" t="str">
            <v>CRAV009</v>
          </cell>
          <cell r="B241">
            <v>198</v>
          </cell>
          <cell r="C241">
            <v>1.3258881305799999</v>
          </cell>
          <cell r="D241">
            <v>0</v>
          </cell>
          <cell r="E241">
            <v>0</v>
          </cell>
          <cell r="F241">
            <v>0</v>
          </cell>
          <cell r="G241">
            <v>0</v>
          </cell>
          <cell r="H241">
            <v>0</v>
          </cell>
          <cell r="I241">
            <v>0</v>
          </cell>
          <cell r="J241">
            <v>0.02411028952761949</v>
          </cell>
          <cell r="K241">
            <v>1.818425625174925</v>
          </cell>
          <cell r="L241">
            <v>0.31063618583353425</v>
          </cell>
          <cell r="M241">
            <v>23.428536591367536</v>
          </cell>
          <cell r="N241">
            <v>1.3034589582284315</v>
          </cell>
          <cell r="O241">
            <v>98.30836615591717</v>
          </cell>
          <cell r="P241" t="str">
            <v>M4</v>
          </cell>
          <cell r="Q241" t="str">
            <v>MINOR</v>
          </cell>
          <cell r="R241" t="str">
            <v>Infiltration or attenuation depending on site characteristics, and not in any SPZ</v>
          </cell>
        </row>
        <row r="242">
          <cell r="A242" t="str">
            <v>CRAV010</v>
          </cell>
          <cell r="B242">
            <v>195</v>
          </cell>
          <cell r="C242">
            <v>0.866743298004</v>
          </cell>
          <cell r="D242">
            <v>0</v>
          </cell>
          <cell r="E242">
            <v>0</v>
          </cell>
          <cell r="F242">
            <v>0</v>
          </cell>
          <cell r="G242">
            <v>0</v>
          </cell>
          <cell r="H242">
            <v>0</v>
          </cell>
          <cell r="I242">
            <v>0</v>
          </cell>
          <cell r="J242">
            <v>0</v>
          </cell>
          <cell r="K242">
            <v>0</v>
          </cell>
          <cell r="L242">
            <v>0</v>
          </cell>
          <cell r="M242">
            <v>0</v>
          </cell>
          <cell r="N242">
            <v>0</v>
          </cell>
          <cell r="O242">
            <v>0</v>
          </cell>
          <cell r="P242" t="str">
            <v>Poor</v>
          </cell>
          <cell r="Q242" t="str">
            <v>NONE</v>
          </cell>
          <cell r="R242" t="str">
            <v>Geology has very low permeability and infiltraion SUDS are likely to be less suitable, although site investigations should be carried out to confirm this</v>
          </cell>
        </row>
        <row r="243">
          <cell r="A243" t="str">
            <v>CRAV012</v>
          </cell>
          <cell r="B243">
            <v>1203</v>
          </cell>
          <cell r="C243">
            <v>6.3814536197</v>
          </cell>
          <cell r="D243">
            <v>0</v>
          </cell>
          <cell r="E243">
            <v>0</v>
          </cell>
          <cell r="F243">
            <v>3.7591943773202363</v>
          </cell>
          <cell r="G243">
            <v>58.908120333513615</v>
          </cell>
          <cell r="H243">
            <v>3.8901538275575125</v>
          </cell>
          <cell r="I243">
            <v>60.960308722582134</v>
          </cell>
          <cell r="J243">
            <v>0.23727627968011253</v>
          </cell>
          <cell r="K243">
            <v>3.718216786025425</v>
          </cell>
          <cell r="L243">
            <v>0.6810238024259953</v>
          </cell>
          <cell r="M243">
            <v>10.671922778277766</v>
          </cell>
          <cell r="N243">
            <v>1.8405297251851012</v>
          </cell>
          <cell r="O243">
            <v>28.84185696348642</v>
          </cell>
          <cell r="P243" t="str">
            <v>M4</v>
          </cell>
          <cell r="Q243" t="str">
            <v>MINOR</v>
          </cell>
          <cell r="R243" t="str">
            <v>Infiltration or attenuation depending on site characteristics, and not in any SPZ</v>
          </cell>
        </row>
        <row r="244">
          <cell r="A244" t="str">
            <v>CRAV013</v>
          </cell>
          <cell r="B244">
            <v>1204</v>
          </cell>
          <cell r="C244">
            <v>6.8225610648999995</v>
          </cell>
          <cell r="D244">
            <v>0</v>
          </cell>
          <cell r="E244">
            <v>0</v>
          </cell>
          <cell r="F244">
            <v>1.81429691257305</v>
          </cell>
          <cell r="G244">
            <v>26.592607897744664</v>
          </cell>
          <cell r="H244">
            <v>2.097331306853474</v>
          </cell>
          <cell r="I244">
            <v>30.741114471567066</v>
          </cell>
          <cell r="J244">
            <v>0.1556178779925055</v>
          </cell>
          <cell r="K244">
            <v>2.280930526120347</v>
          </cell>
          <cell r="L244">
            <v>0.25495900103351543</v>
          </cell>
          <cell r="M244">
            <v>3.736998446891181</v>
          </cell>
          <cell r="N244">
            <v>0.8223911170219419</v>
          </cell>
          <cell r="O244">
            <v>12.053994228837231</v>
          </cell>
          <cell r="P244" t="str">
            <v>M4</v>
          </cell>
          <cell r="Q244" t="str">
            <v>MINOR</v>
          </cell>
          <cell r="R244" t="str">
            <v>Infiltration or attenuation depending on site characteristics, and not in any SPZ</v>
          </cell>
        </row>
        <row r="245">
          <cell r="A245" t="str">
            <v>CRAV014</v>
          </cell>
          <cell r="B245">
            <v>1205</v>
          </cell>
          <cell r="C245">
            <v>0.40225295305</v>
          </cell>
          <cell r="D245">
            <v>0</v>
          </cell>
          <cell r="E245">
            <v>0</v>
          </cell>
          <cell r="F245">
            <v>0</v>
          </cell>
          <cell r="G245">
            <v>0</v>
          </cell>
          <cell r="H245">
            <v>0</v>
          </cell>
          <cell r="I245">
            <v>0</v>
          </cell>
          <cell r="J245">
            <v>0</v>
          </cell>
          <cell r="K245">
            <v>0</v>
          </cell>
          <cell r="L245">
            <v>0</v>
          </cell>
          <cell r="M245">
            <v>0</v>
          </cell>
          <cell r="N245">
            <v>0</v>
          </cell>
          <cell r="O245">
            <v>0</v>
          </cell>
          <cell r="P245" t="str">
            <v>Poor</v>
          </cell>
          <cell r="Q245" t="str">
            <v>NONE</v>
          </cell>
          <cell r="R245" t="str">
            <v>Geology has very low permeability and infiltraion SUDS are likely to be less suitable, although site investigations should be carried out to confirm this</v>
          </cell>
        </row>
        <row r="246">
          <cell r="A246" t="str">
            <v>CRAV015</v>
          </cell>
          <cell r="B246">
            <v>1206</v>
          </cell>
          <cell r="C246">
            <v>7.49417867981</v>
          </cell>
          <cell r="D246">
            <v>0</v>
          </cell>
          <cell r="E246">
            <v>0</v>
          </cell>
          <cell r="F246">
            <v>0</v>
          </cell>
          <cell r="G246">
            <v>0</v>
          </cell>
          <cell r="H246">
            <v>0</v>
          </cell>
          <cell r="I246">
            <v>0</v>
          </cell>
          <cell r="J246">
            <v>0.0128</v>
          </cell>
          <cell r="K246">
            <v>0.17079923693952434</v>
          </cell>
          <cell r="L246">
            <v>0.0184</v>
          </cell>
          <cell r="M246">
            <v>0.24552390310056627</v>
          </cell>
          <cell r="N246">
            <v>0.04799456081110118</v>
          </cell>
          <cell r="O246">
            <v>0.6404245596706</v>
          </cell>
          <cell r="P246" t="str">
            <v>M4</v>
          </cell>
          <cell r="Q246" t="str">
            <v>MINOR</v>
          </cell>
          <cell r="R246" t="str">
            <v>Infiltration or attenuation depending on site characteristics, and not in any SPZ</v>
          </cell>
        </row>
        <row r="247">
          <cell r="A247" t="str">
            <v>CRAV016</v>
          </cell>
          <cell r="B247">
            <v>1207</v>
          </cell>
          <cell r="C247">
            <v>14.441163584599998</v>
          </cell>
          <cell r="D247">
            <v>0</v>
          </cell>
          <cell r="E247">
            <v>0</v>
          </cell>
          <cell r="F247">
            <v>0</v>
          </cell>
          <cell r="G247">
            <v>0</v>
          </cell>
          <cell r="H247">
            <v>0</v>
          </cell>
          <cell r="I247">
            <v>0</v>
          </cell>
          <cell r="J247">
            <v>0</v>
          </cell>
          <cell r="K247">
            <v>0</v>
          </cell>
          <cell r="L247">
            <v>0</v>
          </cell>
          <cell r="M247">
            <v>0</v>
          </cell>
          <cell r="N247">
            <v>0.10938764810577832</v>
          </cell>
          <cell r="O247">
            <v>0.7574711515797029</v>
          </cell>
          <cell r="P247" t="str">
            <v>Poor</v>
          </cell>
          <cell r="Q247" t="str">
            <v>NONE</v>
          </cell>
          <cell r="R247" t="str">
            <v>Geology has very low permeability and infiltraion SUDS are likely to be less suitable, although site investigations should be carried out to confirm this</v>
          </cell>
        </row>
        <row r="248">
          <cell r="A248" t="str">
            <v>CRAV017</v>
          </cell>
          <cell r="B248">
            <v>1208</v>
          </cell>
          <cell r="C248">
            <v>2.791365325</v>
          </cell>
          <cell r="D248">
            <v>0</v>
          </cell>
          <cell r="E248">
            <v>0</v>
          </cell>
          <cell r="F248">
            <v>0</v>
          </cell>
          <cell r="G248">
            <v>0</v>
          </cell>
          <cell r="H248">
            <v>0</v>
          </cell>
          <cell r="I248">
            <v>0</v>
          </cell>
          <cell r="J248">
            <v>0</v>
          </cell>
          <cell r="K248">
            <v>0</v>
          </cell>
          <cell r="L248">
            <v>0</v>
          </cell>
          <cell r="M248">
            <v>0</v>
          </cell>
          <cell r="N248">
            <v>0</v>
          </cell>
          <cell r="O248">
            <v>0</v>
          </cell>
          <cell r="P248" t="str">
            <v>M4</v>
          </cell>
          <cell r="Q248" t="str">
            <v>MINOR</v>
          </cell>
          <cell r="R248" t="str">
            <v>Infiltration or attenuation depending on site characteristics, and not in any SPZ</v>
          </cell>
        </row>
        <row r="249">
          <cell r="A249" t="str">
            <v>CRAV018</v>
          </cell>
          <cell r="B249">
            <v>1209</v>
          </cell>
          <cell r="C249">
            <v>3.46980622515</v>
          </cell>
          <cell r="D249">
            <v>0</v>
          </cell>
          <cell r="E249">
            <v>0</v>
          </cell>
          <cell r="F249">
            <v>0</v>
          </cell>
          <cell r="G249">
            <v>0</v>
          </cell>
          <cell r="H249">
            <v>0</v>
          </cell>
          <cell r="I249">
            <v>0</v>
          </cell>
          <cell r="J249">
            <v>0</v>
          </cell>
          <cell r="K249">
            <v>0</v>
          </cell>
          <cell r="L249">
            <v>0</v>
          </cell>
          <cell r="M249">
            <v>0</v>
          </cell>
          <cell r="N249">
            <v>0.07045166976493879</v>
          </cell>
          <cell r="O249">
            <v>2.030420870603319</v>
          </cell>
          <cell r="P249" t="str">
            <v>M4</v>
          </cell>
          <cell r="Q249" t="str">
            <v>MINOR</v>
          </cell>
          <cell r="R249" t="str">
            <v>Infiltration or attenuation depending on site characteristics, and not in any SPZ</v>
          </cell>
        </row>
        <row r="250">
          <cell r="A250" t="str">
            <v>CRAV019</v>
          </cell>
          <cell r="B250">
            <v>1210</v>
          </cell>
          <cell r="C250">
            <v>1.80217233005</v>
          </cell>
          <cell r="D250">
            <v>0</v>
          </cell>
          <cell r="E250">
            <v>0</v>
          </cell>
          <cell r="F250">
            <v>0</v>
          </cell>
          <cell r="G250">
            <v>0</v>
          </cell>
          <cell r="H250">
            <v>0</v>
          </cell>
          <cell r="I250">
            <v>0</v>
          </cell>
          <cell r="J250">
            <v>0.044706430000439286</v>
          </cell>
          <cell r="K250">
            <v>2.4806967266664746</v>
          </cell>
          <cell r="L250">
            <v>0.14972442092369576</v>
          </cell>
          <cell r="M250">
            <v>8.307996878386305</v>
          </cell>
          <cell r="N250">
            <v>0.45061238589707653</v>
          </cell>
          <cell r="O250">
            <v>25.00384554703348</v>
          </cell>
          <cell r="P250" t="str">
            <v>M4</v>
          </cell>
          <cell r="Q250" t="str">
            <v>MINOR</v>
          </cell>
          <cell r="R250" t="str">
            <v>Infiltration or attenuation depending on site characteristics, and not in any SPZ</v>
          </cell>
        </row>
        <row r="251">
          <cell r="A251" t="str">
            <v>CRAV020</v>
          </cell>
          <cell r="B251">
            <v>1211</v>
          </cell>
          <cell r="C251">
            <v>2.764399428</v>
          </cell>
          <cell r="D251">
            <v>0</v>
          </cell>
          <cell r="E251">
            <v>0</v>
          </cell>
          <cell r="F251">
            <v>0</v>
          </cell>
          <cell r="G251">
            <v>0</v>
          </cell>
          <cell r="H251">
            <v>0</v>
          </cell>
          <cell r="I251">
            <v>0</v>
          </cell>
          <cell r="J251">
            <v>0.064</v>
          </cell>
          <cell r="K251">
            <v>2.3151502402929887</v>
          </cell>
          <cell r="L251">
            <v>0.7677518143042998</v>
          </cell>
          <cell r="M251">
            <v>27.772824958937154</v>
          </cell>
          <cell r="N251">
            <v>1.8470292867231988</v>
          </cell>
          <cell r="O251">
            <v>66.81484839039689</v>
          </cell>
          <cell r="P251" t="str">
            <v>M4</v>
          </cell>
          <cell r="Q251" t="str">
            <v>MINOR</v>
          </cell>
          <cell r="R251" t="str">
            <v>Infiltration or attenuation depending on site characteristics, and not in any SPZ</v>
          </cell>
        </row>
        <row r="252">
          <cell r="A252" t="str">
            <v>CRAV021</v>
          </cell>
          <cell r="B252">
            <v>1212</v>
          </cell>
          <cell r="C252">
            <v>0.26909702195</v>
          </cell>
          <cell r="D252">
            <v>0</v>
          </cell>
          <cell r="E252">
            <v>0</v>
          </cell>
          <cell r="F252">
            <v>0</v>
          </cell>
          <cell r="G252">
            <v>0</v>
          </cell>
          <cell r="H252">
            <v>0</v>
          </cell>
          <cell r="I252">
            <v>0</v>
          </cell>
          <cell r="J252">
            <v>0</v>
          </cell>
          <cell r="K252">
            <v>0</v>
          </cell>
          <cell r="L252">
            <v>0</v>
          </cell>
          <cell r="M252">
            <v>0</v>
          </cell>
          <cell r="N252">
            <v>0</v>
          </cell>
          <cell r="O252">
            <v>0</v>
          </cell>
          <cell r="P252" t="str">
            <v>M4</v>
          </cell>
          <cell r="Q252" t="str">
            <v>MINOR</v>
          </cell>
          <cell r="R252" t="str">
            <v>Infiltration or attenuation depending on site characteristics, and not in any SPZ</v>
          </cell>
        </row>
        <row r="253">
          <cell r="A253" t="str">
            <v>CRAV022</v>
          </cell>
          <cell r="B253">
            <v>1213</v>
          </cell>
          <cell r="C253">
            <v>0.8541129166000001</v>
          </cell>
          <cell r="D253">
            <v>0</v>
          </cell>
          <cell r="E253">
            <v>0</v>
          </cell>
          <cell r="F253">
            <v>0.024730810113585248</v>
          </cell>
          <cell r="G253">
            <v>2.89549655940483</v>
          </cell>
          <cell r="H253">
            <v>0.08478839388993979</v>
          </cell>
          <cell r="I253">
            <v>9.927070793807943</v>
          </cell>
          <cell r="J253">
            <v>0.004923548404792248</v>
          </cell>
          <cell r="K253">
            <v>0.5764516973225983</v>
          </cell>
          <cell r="L253">
            <v>0.009704634649863894</v>
          </cell>
          <cell r="M253">
            <v>1.1362238483051519</v>
          </cell>
          <cell r="N253">
            <v>0.016265644793840774</v>
          </cell>
          <cell r="O253">
            <v>1.9043904474118072</v>
          </cell>
          <cell r="P253" t="str">
            <v>M4</v>
          </cell>
          <cell r="Q253" t="str">
            <v>MINOR</v>
          </cell>
          <cell r="R253" t="str">
            <v>Infiltration or attenuation depending on site characteristics, and not in any SPZ</v>
          </cell>
        </row>
        <row r="254">
          <cell r="A254" t="str">
            <v>CRAV023</v>
          </cell>
          <cell r="B254">
            <v>1214</v>
          </cell>
          <cell r="C254">
            <v>2.35381172615</v>
          </cell>
          <cell r="D254">
            <v>0</v>
          </cell>
          <cell r="E254">
            <v>0</v>
          </cell>
          <cell r="F254">
            <v>0</v>
          </cell>
          <cell r="G254">
            <v>0</v>
          </cell>
          <cell r="H254">
            <v>0</v>
          </cell>
          <cell r="I254">
            <v>0</v>
          </cell>
          <cell r="J254">
            <v>0</v>
          </cell>
          <cell r="K254">
            <v>0</v>
          </cell>
          <cell r="L254">
            <v>0.0156</v>
          </cell>
          <cell r="M254">
            <v>0.6627547915871784</v>
          </cell>
          <cell r="N254">
            <v>0.0924</v>
          </cell>
          <cell r="O254">
            <v>3.9255476117086725</v>
          </cell>
          <cell r="P254" t="str">
            <v>M4</v>
          </cell>
          <cell r="Q254" t="str">
            <v>MINOR</v>
          </cell>
          <cell r="R254" t="str">
            <v>Infiltration or attenuation depending on site characteristics, and not in any SPZ</v>
          </cell>
        </row>
        <row r="255">
          <cell r="A255" t="str">
            <v>CRAV024</v>
          </cell>
          <cell r="B255">
            <v>197</v>
          </cell>
          <cell r="C255">
            <v>0.754340212295</v>
          </cell>
          <cell r="D255">
            <v>0</v>
          </cell>
          <cell r="E255">
            <v>0</v>
          </cell>
          <cell r="F255">
            <v>0</v>
          </cell>
          <cell r="G255">
            <v>0</v>
          </cell>
          <cell r="H255">
            <v>0</v>
          </cell>
          <cell r="I255">
            <v>0</v>
          </cell>
          <cell r="J255">
            <v>0</v>
          </cell>
          <cell r="K255">
            <v>0</v>
          </cell>
          <cell r="L255">
            <v>0</v>
          </cell>
          <cell r="M255">
            <v>0</v>
          </cell>
          <cell r="N255">
            <v>0</v>
          </cell>
          <cell r="O255">
            <v>0</v>
          </cell>
          <cell r="P255" t="str">
            <v>Poor</v>
          </cell>
          <cell r="Q255" t="str">
            <v>NONE</v>
          </cell>
          <cell r="R255" t="str">
            <v>Geology has very low permeability and infiltraion SUDS are likely to be less suitable, although site investigations should be carried out to confirm this</v>
          </cell>
        </row>
        <row r="256">
          <cell r="A256" t="str">
            <v>CRAV025</v>
          </cell>
          <cell r="B256">
            <v>1215</v>
          </cell>
          <cell r="C256">
            <v>0.3571214292</v>
          </cell>
          <cell r="D256">
            <v>0</v>
          </cell>
          <cell r="E256">
            <v>0</v>
          </cell>
          <cell r="F256">
            <v>0</v>
          </cell>
          <cell r="G256">
            <v>0</v>
          </cell>
          <cell r="H256">
            <v>0</v>
          </cell>
          <cell r="I256">
            <v>0</v>
          </cell>
          <cell r="J256">
            <v>0</v>
          </cell>
          <cell r="K256">
            <v>0</v>
          </cell>
          <cell r="L256">
            <v>0</v>
          </cell>
          <cell r="M256">
            <v>0</v>
          </cell>
          <cell r="N256">
            <v>5.737215907572952E-05</v>
          </cell>
          <cell r="O256">
            <v>0.016065168423034952</v>
          </cell>
          <cell r="P256" t="str">
            <v>M4</v>
          </cell>
          <cell r="Q256" t="str">
            <v>MINOR</v>
          </cell>
          <cell r="R256" t="str">
            <v>Infiltration or attenuation depending on site characteristics, and not in any SPZ</v>
          </cell>
        </row>
        <row r="257">
          <cell r="A257" t="str">
            <v>CRAV026</v>
          </cell>
          <cell r="B257">
            <v>1216</v>
          </cell>
          <cell r="C257">
            <v>0.08540972749999999</v>
          </cell>
          <cell r="D257">
            <v>0</v>
          </cell>
          <cell r="E257">
            <v>0</v>
          </cell>
          <cell r="F257">
            <v>0</v>
          </cell>
          <cell r="G257">
            <v>0</v>
          </cell>
          <cell r="H257">
            <v>0</v>
          </cell>
          <cell r="I257">
            <v>0</v>
          </cell>
          <cell r="J257">
            <v>0</v>
          </cell>
          <cell r="K257">
            <v>0</v>
          </cell>
          <cell r="L257">
            <v>0</v>
          </cell>
          <cell r="M257">
            <v>0</v>
          </cell>
          <cell r="N257">
            <v>0</v>
          </cell>
          <cell r="O257">
            <v>0</v>
          </cell>
          <cell r="P257" t="str">
            <v>M4</v>
          </cell>
          <cell r="Q257" t="str">
            <v>MINOR</v>
          </cell>
          <cell r="R257" t="str">
            <v>Infiltration or attenuation depending on site characteristics, and not in any SPZ</v>
          </cell>
        </row>
        <row r="258">
          <cell r="A258" t="str">
            <v>CRAV027sd</v>
          </cell>
          <cell r="B258">
            <v>1218</v>
          </cell>
          <cell r="C258">
            <v>0.781789759828</v>
          </cell>
          <cell r="D258">
            <v>0</v>
          </cell>
          <cell r="E258">
            <v>0</v>
          </cell>
          <cell r="F258">
            <v>0</v>
          </cell>
          <cell r="G258">
            <v>0</v>
          </cell>
          <cell r="H258">
            <v>0</v>
          </cell>
          <cell r="I258">
            <v>0</v>
          </cell>
          <cell r="J258">
            <v>0.03300014533063788</v>
          </cell>
          <cell r="K258">
            <v>4.22110227408174</v>
          </cell>
          <cell r="L258">
            <v>0.062388447793870656</v>
          </cell>
          <cell r="M258">
            <v>7.980207851225451</v>
          </cell>
          <cell r="N258">
            <v>0.3484969207187745</v>
          </cell>
          <cell r="O258">
            <v>44.576808066077334</v>
          </cell>
          <cell r="P258" t="str">
            <v>M4</v>
          </cell>
          <cell r="Q258" t="str">
            <v>MINOR</v>
          </cell>
          <cell r="R258" t="str">
            <v>Infiltration or attenuation depending on site characteristics, and not in any SPZ</v>
          </cell>
        </row>
        <row r="259">
          <cell r="A259" t="str">
            <v>CRAV028sd</v>
          </cell>
          <cell r="B259">
            <v>1217</v>
          </cell>
          <cell r="C259">
            <v>8.46586330901</v>
          </cell>
          <cell r="D259">
            <v>0</v>
          </cell>
          <cell r="E259">
            <v>0</v>
          </cell>
          <cell r="F259">
            <v>0</v>
          </cell>
          <cell r="G259">
            <v>0</v>
          </cell>
          <cell r="H259">
            <v>0</v>
          </cell>
          <cell r="I259">
            <v>0</v>
          </cell>
          <cell r="J259">
            <v>0.064</v>
          </cell>
          <cell r="K259">
            <v>0.7559772425322111</v>
          </cell>
          <cell r="L259">
            <v>0.778239242980984</v>
          </cell>
          <cell r="M259">
            <v>9.192674327173746</v>
          </cell>
          <cell r="N259">
            <v>2.420071407852215</v>
          </cell>
          <cell r="O259">
            <v>28.58623296311193</v>
          </cell>
          <cell r="P259" t="str">
            <v>M4</v>
          </cell>
          <cell r="Q259" t="str">
            <v>MINOR</v>
          </cell>
          <cell r="R259" t="str">
            <v>Infiltration or attenuation depending on site characteristics, and not in any SPZ</v>
          </cell>
        </row>
        <row r="260">
          <cell r="A260" t="str">
            <v>CRAV029sd</v>
          </cell>
          <cell r="B260">
            <v>1219</v>
          </cell>
          <cell r="C260">
            <v>1.78820211884</v>
          </cell>
          <cell r="D260">
            <v>0</v>
          </cell>
          <cell r="E260">
            <v>0</v>
          </cell>
          <cell r="F260">
            <v>8.056784702435794E-05</v>
          </cell>
          <cell r="G260">
            <v>0.004505522400153625</v>
          </cell>
          <cell r="H260">
            <v>0.009982645368018853</v>
          </cell>
          <cell r="I260">
            <v>0.5582503936688409</v>
          </cell>
          <cell r="J260">
            <v>0</v>
          </cell>
          <cell r="K260">
            <v>0</v>
          </cell>
          <cell r="L260">
            <v>0</v>
          </cell>
          <cell r="M260">
            <v>0</v>
          </cell>
          <cell r="N260">
            <v>0.0504</v>
          </cell>
          <cell r="O260">
            <v>2.8184733408488687</v>
          </cell>
          <cell r="P260" t="str">
            <v>M4</v>
          </cell>
          <cell r="Q260" t="str">
            <v>MINOR</v>
          </cell>
          <cell r="R260" t="str">
            <v>Infiltration or attenuation depending on site characteristics, and not in any SPZ</v>
          </cell>
        </row>
        <row r="261">
          <cell r="A261" t="str">
            <v>CRAV030</v>
          </cell>
          <cell r="B261">
            <v>200</v>
          </cell>
          <cell r="C261">
            <v>0.707860934501</v>
          </cell>
          <cell r="D261">
            <v>0</v>
          </cell>
          <cell r="E261">
            <v>0</v>
          </cell>
          <cell r="F261">
            <v>0.00021349999960511922</v>
          </cell>
          <cell r="G261">
            <v>0.03016129146265489</v>
          </cell>
          <cell r="H261">
            <v>0.00030005501746568566</v>
          </cell>
          <cell r="I261">
            <v>0.04238897823584609</v>
          </cell>
          <cell r="J261">
            <v>0</v>
          </cell>
          <cell r="K261">
            <v>0</v>
          </cell>
          <cell r="L261">
            <v>0</v>
          </cell>
          <cell r="M261">
            <v>0</v>
          </cell>
          <cell r="N261">
            <v>2.3206198480714985E-05</v>
          </cell>
          <cell r="O261">
            <v>0.0032783555850661515</v>
          </cell>
          <cell r="P261" t="str">
            <v>M4</v>
          </cell>
          <cell r="Q261" t="str">
            <v>MINOR</v>
          </cell>
          <cell r="R261" t="str">
            <v>Infiltration or attenuation depending on site characteristics, and not in any SPZ</v>
          </cell>
        </row>
        <row r="262">
          <cell r="A262" t="str">
            <v>CSTR001</v>
          </cell>
          <cell r="B262">
            <v>145</v>
          </cell>
          <cell r="C262">
            <v>0.52596862495</v>
          </cell>
          <cell r="D262">
            <v>0.12893422421336154</v>
          </cell>
          <cell r="E262">
            <v>24.513672127423643</v>
          </cell>
          <cell r="F262">
            <v>0.21810821356378318</v>
          </cell>
          <cell r="G262">
            <v>41.46791333504297</v>
          </cell>
          <cell r="H262">
            <v>0.2355788643252155</v>
          </cell>
          <cell r="I262">
            <v>44.78952795855652</v>
          </cell>
          <cell r="J262">
            <v>0</v>
          </cell>
          <cell r="K262">
            <v>0</v>
          </cell>
          <cell r="L262">
            <v>0</v>
          </cell>
          <cell r="M262">
            <v>0</v>
          </cell>
          <cell r="N262">
            <v>0.004482217704805496</v>
          </cell>
          <cell r="O262">
            <v>0.8521834748663171</v>
          </cell>
          <cell r="P262" t="str">
            <v>M3</v>
          </cell>
          <cell r="Q262" t="str">
            <v>MINOR</v>
          </cell>
          <cell r="R262" t="str">
            <v>Infiltration or attenuation depending on site characteristics, and unlikely to be concerns over groundwater pollution</v>
          </cell>
        </row>
        <row r="263">
          <cell r="A263" t="str">
            <v>CSTR002</v>
          </cell>
          <cell r="B263">
            <v>146</v>
          </cell>
          <cell r="C263">
            <v>3.4130344311000003</v>
          </cell>
          <cell r="D263">
            <v>0.217404625445334</v>
          </cell>
          <cell r="E263">
            <v>6.369833936168814</v>
          </cell>
          <cell r="F263">
            <v>0.23101241147287474</v>
          </cell>
          <cell r="G263">
            <v>6.768534456255715</v>
          </cell>
          <cell r="H263">
            <v>0.2491711146065269</v>
          </cell>
          <cell r="I263">
            <v>7.300574302328985</v>
          </cell>
          <cell r="J263">
            <v>0</v>
          </cell>
          <cell r="K263">
            <v>0</v>
          </cell>
          <cell r="L263">
            <v>0</v>
          </cell>
          <cell r="M263">
            <v>0</v>
          </cell>
          <cell r="N263">
            <v>0.0136</v>
          </cell>
          <cell r="O263">
            <v>0.3984723938345035</v>
          </cell>
          <cell r="P263" t="str">
            <v>Poor</v>
          </cell>
          <cell r="Q263" t="str">
            <v>NONE</v>
          </cell>
          <cell r="R263" t="str">
            <v>Geology has very low permeability and infiltraion SUDS are likely to be less suitable, although site investigations should be carried out to confirm this</v>
          </cell>
        </row>
        <row r="264">
          <cell r="A264" t="str">
            <v>CSTR003</v>
          </cell>
          <cell r="B264">
            <v>147</v>
          </cell>
          <cell r="C264">
            <v>3.2637568307000002</v>
          </cell>
          <cell r="D264">
            <v>0.7867517689850498</v>
          </cell>
          <cell r="E264">
            <v>24.10571037598747</v>
          </cell>
          <cell r="F264">
            <v>0.8453596458050221</v>
          </cell>
          <cell r="G264">
            <v>25.901428619107996</v>
          </cell>
          <cell r="H264">
            <v>0.9536330001497995</v>
          </cell>
          <cell r="I264">
            <v>29.218874126270837</v>
          </cell>
          <cell r="J264">
            <v>0.15274895058269328</v>
          </cell>
          <cell r="K264">
            <v>4.680157208585058</v>
          </cell>
          <cell r="L264">
            <v>0.3594278909207248</v>
          </cell>
          <cell r="M264">
            <v>11.012704363873697</v>
          </cell>
          <cell r="N264">
            <v>0.9542548363643695</v>
          </cell>
          <cell r="O264">
            <v>29.237926900323146</v>
          </cell>
          <cell r="P264" t="str">
            <v>Poor</v>
          </cell>
          <cell r="Q264" t="str">
            <v>NONE</v>
          </cell>
          <cell r="R264" t="str">
            <v>Geology has very low permeability and infiltraion SUDS are likely to be less suitable, although site investigations should be carried out to confirm this</v>
          </cell>
        </row>
        <row r="265">
          <cell r="A265" t="str">
            <v>CSTR004</v>
          </cell>
          <cell r="B265">
            <v>148</v>
          </cell>
          <cell r="C265">
            <v>2.65895545505</v>
          </cell>
          <cell r="D265">
            <v>0</v>
          </cell>
          <cell r="E265">
            <v>0</v>
          </cell>
          <cell r="F265">
            <v>0</v>
          </cell>
          <cell r="G265">
            <v>0</v>
          </cell>
          <cell r="H265">
            <v>0</v>
          </cell>
          <cell r="I265">
            <v>0</v>
          </cell>
          <cell r="J265">
            <v>0</v>
          </cell>
          <cell r="K265">
            <v>0</v>
          </cell>
          <cell r="L265">
            <v>0</v>
          </cell>
          <cell r="M265">
            <v>0</v>
          </cell>
          <cell r="N265">
            <v>0.003404552105119564</v>
          </cell>
          <cell r="O265">
            <v>0.12804096054537115</v>
          </cell>
          <cell r="P265" t="str">
            <v>Poor</v>
          </cell>
          <cell r="Q265" t="str">
            <v>NONE</v>
          </cell>
          <cell r="R265" t="str">
            <v>Geology has very low permeability and infiltraion SUDS are likely to be less suitable, although site investigations should be carried out to confirm this</v>
          </cell>
        </row>
        <row r="266">
          <cell r="A266" t="str">
            <v>CSTR005</v>
          </cell>
          <cell r="B266">
            <v>149</v>
          </cell>
          <cell r="C266">
            <v>1.83340912995</v>
          </cell>
          <cell r="D266">
            <v>0</v>
          </cell>
          <cell r="E266">
            <v>0</v>
          </cell>
          <cell r="F266">
            <v>0</v>
          </cell>
          <cell r="G266">
            <v>0</v>
          </cell>
          <cell r="H266">
            <v>0</v>
          </cell>
          <cell r="I266">
            <v>0</v>
          </cell>
          <cell r="J266">
            <v>0</v>
          </cell>
          <cell r="K266">
            <v>0</v>
          </cell>
          <cell r="L266">
            <v>0.030683621545103318</v>
          </cell>
          <cell r="M266">
            <v>1.6735828923214815</v>
          </cell>
          <cell r="N266">
            <v>0.05957308251344206</v>
          </cell>
          <cell r="O266">
            <v>3.249306526310727</v>
          </cell>
          <cell r="P266" t="str">
            <v>Poor</v>
          </cell>
          <cell r="Q266" t="str">
            <v>NONE</v>
          </cell>
          <cell r="R266" t="str">
            <v>Geology has very low permeability and infiltraion SUDS are likely to be less suitable, although site investigations should be carried out to confirm this</v>
          </cell>
        </row>
        <row r="267">
          <cell r="A267" t="str">
            <v>CSTR006</v>
          </cell>
          <cell r="B267">
            <v>150</v>
          </cell>
          <cell r="C267">
            <v>0.17240776935500002</v>
          </cell>
          <cell r="D267">
            <v>0</v>
          </cell>
          <cell r="E267">
            <v>0</v>
          </cell>
          <cell r="F267">
            <v>0</v>
          </cell>
          <cell r="G267">
            <v>0</v>
          </cell>
          <cell r="H267">
            <v>0</v>
          </cell>
          <cell r="I267">
            <v>0</v>
          </cell>
          <cell r="J267">
            <v>0</v>
          </cell>
          <cell r="K267">
            <v>0</v>
          </cell>
          <cell r="L267">
            <v>0</v>
          </cell>
          <cell r="M267">
            <v>0</v>
          </cell>
          <cell r="N267">
            <v>0.000545736684537672</v>
          </cell>
          <cell r="O267">
            <v>0.3165383361662553</v>
          </cell>
          <cell r="P267" t="str">
            <v>Poor</v>
          </cell>
          <cell r="Q267" t="str">
            <v>NONE</v>
          </cell>
          <cell r="R267" t="str">
            <v>Geology has very low permeability and infiltraion SUDS are likely to be less suitable, although site investigations should be carried out to confirm this</v>
          </cell>
        </row>
        <row r="268">
          <cell r="A268" t="str">
            <v>CSTR007</v>
          </cell>
          <cell r="B268">
            <v>151</v>
          </cell>
          <cell r="C268">
            <v>3.8473129762999996</v>
          </cell>
          <cell r="D268">
            <v>0</v>
          </cell>
          <cell r="E268">
            <v>0</v>
          </cell>
          <cell r="F268">
            <v>0</v>
          </cell>
          <cell r="G268">
            <v>0</v>
          </cell>
          <cell r="H268">
            <v>0</v>
          </cell>
          <cell r="I268">
            <v>0</v>
          </cell>
          <cell r="J268">
            <v>0</v>
          </cell>
          <cell r="K268">
            <v>0</v>
          </cell>
          <cell r="L268">
            <v>0</v>
          </cell>
          <cell r="M268">
            <v>0</v>
          </cell>
          <cell r="N268">
            <v>0</v>
          </cell>
          <cell r="O268">
            <v>0</v>
          </cell>
          <cell r="P268" t="str">
            <v>Poor</v>
          </cell>
          <cell r="Q268" t="str">
            <v>NONE</v>
          </cell>
          <cell r="R268" t="str">
            <v>Geology has very low permeability and infiltraion SUDS are likely to be less suitable, although site investigations should be carried out to confirm this</v>
          </cell>
        </row>
        <row r="269">
          <cell r="A269" t="str">
            <v>CSTR008</v>
          </cell>
          <cell r="B269">
            <v>152</v>
          </cell>
          <cell r="C269">
            <v>0.2991120535</v>
          </cell>
          <cell r="D269">
            <v>0</v>
          </cell>
          <cell r="E269">
            <v>0</v>
          </cell>
          <cell r="F269">
            <v>0</v>
          </cell>
          <cell r="G269">
            <v>0</v>
          </cell>
          <cell r="H269">
            <v>0</v>
          </cell>
          <cell r="I269">
            <v>0</v>
          </cell>
          <cell r="J269">
            <v>0</v>
          </cell>
          <cell r="K269">
            <v>0</v>
          </cell>
          <cell r="L269">
            <v>0</v>
          </cell>
          <cell r="M269">
            <v>0</v>
          </cell>
          <cell r="N269">
            <v>0.01238281509400595</v>
          </cell>
          <cell r="O269">
            <v>4.139858273550301</v>
          </cell>
          <cell r="P269" t="str">
            <v>Poor</v>
          </cell>
          <cell r="Q269" t="str">
            <v>NONE</v>
          </cell>
          <cell r="R269" t="str">
            <v>Geology has very low permeability and infiltraion SUDS are likely to be less suitable, although site investigations should be carried out to confirm this</v>
          </cell>
        </row>
        <row r="270">
          <cell r="A270" t="str">
            <v>CSTR009</v>
          </cell>
          <cell r="B270">
            <v>153</v>
          </cell>
          <cell r="C270">
            <v>0.44099428770000004</v>
          </cell>
          <cell r="D270">
            <v>0</v>
          </cell>
          <cell r="E270">
            <v>0</v>
          </cell>
          <cell r="F270">
            <v>0</v>
          </cell>
          <cell r="G270">
            <v>0</v>
          </cell>
          <cell r="H270">
            <v>0</v>
          </cell>
          <cell r="I270">
            <v>0</v>
          </cell>
          <cell r="J270">
            <v>0</v>
          </cell>
          <cell r="K270">
            <v>0</v>
          </cell>
          <cell r="L270">
            <v>0</v>
          </cell>
          <cell r="M270">
            <v>0</v>
          </cell>
          <cell r="N270">
            <v>0</v>
          </cell>
          <cell r="O270">
            <v>0</v>
          </cell>
          <cell r="P270" t="str">
            <v>Poor</v>
          </cell>
          <cell r="Q270" t="str">
            <v>NONE</v>
          </cell>
          <cell r="R270" t="str">
            <v>Geology has very low permeability and infiltraion SUDS are likely to be less suitable, although site investigations should be carried out to confirm this</v>
          </cell>
        </row>
        <row r="271">
          <cell r="A271" t="str">
            <v>CSTR010</v>
          </cell>
          <cell r="B271">
            <v>154</v>
          </cell>
          <cell r="C271">
            <v>0.13875759145</v>
          </cell>
          <cell r="D271">
            <v>0</v>
          </cell>
          <cell r="E271">
            <v>0</v>
          </cell>
          <cell r="F271">
            <v>0</v>
          </cell>
          <cell r="G271">
            <v>0</v>
          </cell>
          <cell r="H271">
            <v>0</v>
          </cell>
          <cell r="I271">
            <v>0</v>
          </cell>
          <cell r="J271">
            <v>0</v>
          </cell>
          <cell r="K271">
            <v>0</v>
          </cell>
          <cell r="L271">
            <v>0</v>
          </cell>
          <cell r="M271">
            <v>0</v>
          </cell>
          <cell r="N271">
            <v>0</v>
          </cell>
          <cell r="O271">
            <v>0</v>
          </cell>
          <cell r="P271" t="str">
            <v>Poor</v>
          </cell>
          <cell r="Q271" t="str">
            <v>NONE</v>
          </cell>
          <cell r="R271" t="str">
            <v>Geology has very low permeability and infiltraion SUDS are likely to be less suitable, although site investigations should be carried out to confirm this</v>
          </cell>
        </row>
        <row r="272">
          <cell r="A272" t="str">
            <v>CSTR011</v>
          </cell>
          <cell r="B272">
            <v>155</v>
          </cell>
          <cell r="C272">
            <v>0.26313323110000003</v>
          </cell>
          <cell r="D272">
            <v>0.09138718217847627</v>
          </cell>
          <cell r="E272">
            <v>34.73038422263963</v>
          </cell>
          <cell r="F272">
            <v>0.09753034094686971</v>
          </cell>
          <cell r="G272">
            <v>37.06500335938364</v>
          </cell>
          <cell r="H272">
            <v>0.10650926090047763</v>
          </cell>
          <cell r="I272">
            <v>40.4773127496011</v>
          </cell>
          <cell r="J272">
            <v>0</v>
          </cell>
          <cell r="K272">
            <v>0</v>
          </cell>
          <cell r="L272">
            <v>0</v>
          </cell>
          <cell r="M272">
            <v>0</v>
          </cell>
          <cell r="N272">
            <v>4.0277163000837614E-05</v>
          </cell>
          <cell r="O272">
            <v>0.0153067565173974</v>
          </cell>
          <cell r="P272" t="str">
            <v>M3</v>
          </cell>
          <cell r="Q272" t="str">
            <v>MINOR</v>
          </cell>
          <cell r="R272" t="str">
            <v>Infiltration or attenuation depending on site characteristics, and unlikely to be concerns over groundwater pollution</v>
          </cell>
        </row>
        <row r="273">
          <cell r="A273" t="str">
            <v>CSTR012</v>
          </cell>
          <cell r="B273">
            <v>156</v>
          </cell>
          <cell r="C273">
            <v>13.8327808834</v>
          </cell>
          <cell r="D273">
            <v>0</v>
          </cell>
          <cell r="E273">
            <v>0</v>
          </cell>
          <cell r="F273">
            <v>0</v>
          </cell>
          <cell r="G273">
            <v>0</v>
          </cell>
          <cell r="H273">
            <v>0</v>
          </cell>
          <cell r="I273">
            <v>0</v>
          </cell>
          <cell r="J273">
            <v>0.2916</v>
          </cell>
          <cell r="K273">
            <v>2.1080359940489912</v>
          </cell>
          <cell r="L273">
            <v>1.3157670313785805</v>
          </cell>
          <cell r="M273">
            <v>9.511948772047448</v>
          </cell>
          <cell r="N273">
            <v>6.152953405588055</v>
          </cell>
          <cell r="O273">
            <v>44.4809576429559</v>
          </cell>
          <cell r="P273" t="str">
            <v>M4</v>
          </cell>
          <cell r="Q273" t="str">
            <v>MINOR</v>
          </cell>
          <cell r="R273" t="str">
            <v>Infiltration or attenuation depending on site characteristics, and not in any SPZ</v>
          </cell>
        </row>
        <row r="274">
          <cell r="A274" t="str">
            <v>CSTR013</v>
          </cell>
          <cell r="B274">
            <v>157</v>
          </cell>
          <cell r="C274">
            <v>1.14352636185</v>
          </cell>
          <cell r="D274">
            <v>0</v>
          </cell>
          <cell r="E274">
            <v>0</v>
          </cell>
          <cell r="F274">
            <v>0</v>
          </cell>
          <cell r="G274">
            <v>0</v>
          </cell>
          <cell r="H274">
            <v>0</v>
          </cell>
          <cell r="I274">
            <v>0</v>
          </cell>
          <cell r="J274">
            <v>0</v>
          </cell>
          <cell r="K274">
            <v>0</v>
          </cell>
          <cell r="L274">
            <v>0.009025721464457391</v>
          </cell>
          <cell r="M274">
            <v>0.7892884471727923</v>
          </cell>
          <cell r="N274">
            <v>0.03638973140729231</v>
          </cell>
          <cell r="O274">
            <v>3.182238085742152</v>
          </cell>
          <cell r="P274" t="str">
            <v>Poor</v>
          </cell>
          <cell r="Q274" t="str">
            <v>NONE</v>
          </cell>
          <cell r="R274" t="str">
            <v>Geology has very low permeability and infiltraion SUDS are likely to be less suitable, although site investigations should be carried out to confirm this</v>
          </cell>
        </row>
        <row r="275">
          <cell r="A275" t="str">
            <v>CSTR014</v>
          </cell>
          <cell r="B275">
            <v>158</v>
          </cell>
          <cell r="C275">
            <v>4.223628208949999</v>
          </cell>
          <cell r="D275">
            <v>1.0916369240017985</v>
          </cell>
          <cell r="E275">
            <v>25.845952105551945</v>
          </cell>
          <cell r="F275">
            <v>1.2738048100151849</v>
          </cell>
          <cell r="G275">
            <v>30.159018431498136</v>
          </cell>
          <cell r="H275">
            <v>1.8595432176124471</v>
          </cell>
          <cell r="I275">
            <v>44.0271521454473</v>
          </cell>
          <cell r="J275">
            <v>0.07023998833834738</v>
          </cell>
          <cell r="K275">
            <v>1.663024889110899</v>
          </cell>
          <cell r="L275">
            <v>0.17052569878569881</v>
          </cell>
          <cell r="M275">
            <v>4.037422101319183</v>
          </cell>
          <cell r="N275">
            <v>0.5747968887676519</v>
          </cell>
          <cell r="O275">
            <v>13.609078743002033</v>
          </cell>
          <cell r="P275" t="str">
            <v>M2</v>
          </cell>
          <cell r="Q275" t="str">
            <v>MINOR</v>
          </cell>
          <cell r="R275" t="str">
            <v>Infiltration or attenuation might be applicable depending on site characteristics, if using infiltration consideration should be given to groundwater protection</v>
          </cell>
        </row>
        <row r="276">
          <cell r="A276" t="str">
            <v>CSTR015</v>
          </cell>
          <cell r="B276">
            <v>159</v>
          </cell>
          <cell r="C276">
            <v>0.7411797998</v>
          </cell>
          <cell r="D276">
            <v>0</v>
          </cell>
          <cell r="E276">
            <v>0</v>
          </cell>
          <cell r="F276">
            <v>0</v>
          </cell>
          <cell r="G276">
            <v>0</v>
          </cell>
          <cell r="H276">
            <v>0</v>
          </cell>
          <cell r="I276">
            <v>0</v>
          </cell>
          <cell r="J276">
            <v>0</v>
          </cell>
          <cell r="K276">
            <v>0</v>
          </cell>
          <cell r="L276">
            <v>0</v>
          </cell>
          <cell r="M276">
            <v>0</v>
          </cell>
          <cell r="N276">
            <v>0</v>
          </cell>
          <cell r="O276">
            <v>0</v>
          </cell>
          <cell r="P276" t="str">
            <v>M4</v>
          </cell>
          <cell r="Q276" t="str">
            <v>MINOR</v>
          </cell>
          <cell r="R276" t="str">
            <v>Infiltration or attenuation depending on site characteristics, and not in any SPZ</v>
          </cell>
        </row>
        <row r="277">
          <cell r="A277" t="str">
            <v>CSTR016</v>
          </cell>
          <cell r="B277">
            <v>160</v>
          </cell>
          <cell r="C277">
            <v>0.07442018815</v>
          </cell>
          <cell r="D277">
            <v>0</v>
          </cell>
          <cell r="E277">
            <v>0</v>
          </cell>
          <cell r="F277">
            <v>0</v>
          </cell>
          <cell r="G277">
            <v>0</v>
          </cell>
          <cell r="H277">
            <v>0</v>
          </cell>
          <cell r="I277">
            <v>0</v>
          </cell>
          <cell r="J277">
            <v>0</v>
          </cell>
          <cell r="K277">
            <v>0</v>
          </cell>
          <cell r="L277">
            <v>0</v>
          </cell>
          <cell r="M277">
            <v>0</v>
          </cell>
          <cell r="N277">
            <v>0</v>
          </cell>
          <cell r="O277">
            <v>0</v>
          </cell>
          <cell r="P277" t="str">
            <v>Poor</v>
          </cell>
          <cell r="Q277" t="str">
            <v>NONE</v>
          </cell>
          <cell r="R277" t="str">
            <v>Geology has very low permeability and infiltraion SUDS are likely to be less suitable, although site investigations should be carried out to confirm this</v>
          </cell>
        </row>
        <row r="278">
          <cell r="A278" t="str">
            <v>CSTR017</v>
          </cell>
          <cell r="B278">
            <v>161</v>
          </cell>
          <cell r="C278">
            <v>4.3868264456</v>
          </cell>
          <cell r="D278">
            <v>0</v>
          </cell>
          <cell r="E278">
            <v>0</v>
          </cell>
          <cell r="F278">
            <v>0</v>
          </cell>
          <cell r="G278">
            <v>0</v>
          </cell>
          <cell r="H278">
            <v>0</v>
          </cell>
          <cell r="I278">
            <v>0</v>
          </cell>
          <cell r="J278">
            <v>0.029747076899981618</v>
          </cell>
          <cell r="K278">
            <v>0.6781001543796661</v>
          </cell>
          <cell r="L278">
            <v>0.04725728469692474</v>
          </cell>
          <cell r="M278">
            <v>1.0772544864254645</v>
          </cell>
          <cell r="N278">
            <v>0.07053279140253735</v>
          </cell>
          <cell r="O278">
            <v>1.607831818222076</v>
          </cell>
          <cell r="P278" t="str">
            <v>Poor</v>
          </cell>
          <cell r="Q278" t="str">
            <v>NONE</v>
          </cell>
          <cell r="R278" t="str">
            <v>Geology has very low permeability and infiltraion SUDS are likely to be less suitable, although site investigations should be carried out to confirm this</v>
          </cell>
        </row>
        <row r="279">
          <cell r="A279" t="str">
            <v>CSTR018 (ELR052)</v>
          </cell>
          <cell r="B279">
            <v>172</v>
          </cell>
          <cell r="C279">
            <v>2.19430494695</v>
          </cell>
          <cell r="D279">
            <v>0</v>
          </cell>
          <cell r="E279">
            <v>0</v>
          </cell>
          <cell r="F279">
            <v>0</v>
          </cell>
          <cell r="G279">
            <v>0</v>
          </cell>
          <cell r="H279">
            <v>1.0486761665343751</v>
          </cell>
          <cell r="I279">
            <v>47.79081266676242</v>
          </cell>
          <cell r="J279">
            <v>0.04414308397642841</v>
          </cell>
          <cell r="K279">
            <v>2.011711455045736</v>
          </cell>
          <cell r="L279">
            <v>0.0785578371395585</v>
          </cell>
          <cell r="M279">
            <v>3.5800783864955</v>
          </cell>
          <cell r="N279">
            <v>0.2530777196312568</v>
          </cell>
          <cell r="O279">
            <v>11.533388738107032</v>
          </cell>
          <cell r="P279" t="str">
            <v>M2</v>
          </cell>
          <cell r="Q279" t="str">
            <v>MINOR</v>
          </cell>
          <cell r="R279" t="str">
            <v>Infiltration or attenuation might be applicable depending on site characteristics, if using infiltration consideration should be given to groundwater protection</v>
          </cell>
        </row>
        <row r="280">
          <cell r="A280" t="str">
            <v>CSTR019</v>
          </cell>
          <cell r="B280">
            <v>173</v>
          </cell>
          <cell r="C280">
            <v>1.84578402302</v>
          </cell>
          <cell r="D280">
            <v>0</v>
          </cell>
          <cell r="E280">
            <v>0</v>
          </cell>
          <cell r="F280">
            <v>0</v>
          </cell>
          <cell r="G280">
            <v>0</v>
          </cell>
          <cell r="H280">
            <v>0</v>
          </cell>
          <cell r="I280">
            <v>0</v>
          </cell>
          <cell r="J280">
            <v>0</v>
          </cell>
          <cell r="K280">
            <v>0</v>
          </cell>
          <cell r="L280">
            <v>0</v>
          </cell>
          <cell r="M280">
            <v>0</v>
          </cell>
          <cell r="N280">
            <v>0.0002781655919955859</v>
          </cell>
          <cell r="O280">
            <v>0.015070321799647079</v>
          </cell>
          <cell r="P280" t="str">
            <v>Poor</v>
          </cell>
          <cell r="Q280" t="str">
            <v>NONE</v>
          </cell>
          <cell r="R280" t="str">
            <v>Geology has very low permeability and infiltraion SUDS are likely to be less suitable, although site investigations should be carried out to confirm this</v>
          </cell>
        </row>
        <row r="281">
          <cell r="A281" t="str">
            <v>CSTR020</v>
          </cell>
          <cell r="B281">
            <v>162</v>
          </cell>
          <cell r="C281">
            <v>4.2505043993</v>
          </cell>
          <cell r="D281">
            <v>0</v>
          </cell>
          <cell r="E281">
            <v>0</v>
          </cell>
          <cell r="F281">
            <v>0</v>
          </cell>
          <cell r="G281">
            <v>0</v>
          </cell>
          <cell r="H281">
            <v>0</v>
          </cell>
          <cell r="I281">
            <v>0</v>
          </cell>
          <cell r="J281">
            <v>0.12300553646398378</v>
          </cell>
          <cell r="K281">
            <v>2.893904461885538</v>
          </cell>
          <cell r="L281">
            <v>0.2226061337501571</v>
          </cell>
          <cell r="M281">
            <v>5.237169823581815</v>
          </cell>
          <cell r="N281">
            <v>0.4652113534810358</v>
          </cell>
          <cell r="O281">
            <v>10.944850534860045</v>
          </cell>
          <cell r="P281" t="str">
            <v>Poor</v>
          </cell>
          <cell r="Q281" t="str">
            <v>NONE</v>
          </cell>
          <cell r="R281" t="str">
            <v>Geology has very low permeability and infiltraion SUDS are likely to be less suitable, although site investigations should be carried out to confirm this</v>
          </cell>
        </row>
        <row r="282">
          <cell r="A282" t="str">
            <v>CSTR021</v>
          </cell>
          <cell r="B282">
            <v>163</v>
          </cell>
          <cell r="C282">
            <v>2.0911067609000002</v>
          </cell>
          <cell r="D282">
            <v>0</v>
          </cell>
          <cell r="E282">
            <v>0</v>
          </cell>
          <cell r="F282">
            <v>0</v>
          </cell>
          <cell r="G282">
            <v>0</v>
          </cell>
          <cell r="H282">
            <v>0</v>
          </cell>
          <cell r="I282">
            <v>0</v>
          </cell>
          <cell r="J282">
            <v>0.017937943710016835</v>
          </cell>
          <cell r="K282">
            <v>0.8578205592093465</v>
          </cell>
          <cell r="L282">
            <v>0.02526988995937009</v>
          </cell>
          <cell r="M282">
            <v>1.2084457107533848</v>
          </cell>
          <cell r="N282">
            <v>0.09238043926897198</v>
          </cell>
          <cell r="O282">
            <v>4.417777274519067</v>
          </cell>
          <cell r="P282" t="str">
            <v>Poor</v>
          </cell>
          <cell r="Q282" t="str">
            <v>NONE</v>
          </cell>
          <cell r="R282" t="str">
            <v>Geology has very low permeability and infiltraion SUDS are likely to be less suitable, although site investigations should be carried out to confirm this</v>
          </cell>
        </row>
        <row r="283">
          <cell r="A283" t="str">
            <v>CSTR022</v>
          </cell>
          <cell r="B283">
            <v>164</v>
          </cell>
          <cell r="C283">
            <v>1.65304870485</v>
          </cell>
          <cell r="D283">
            <v>0</v>
          </cell>
          <cell r="E283">
            <v>0</v>
          </cell>
          <cell r="F283">
            <v>0</v>
          </cell>
          <cell r="G283">
            <v>0</v>
          </cell>
          <cell r="H283">
            <v>0</v>
          </cell>
          <cell r="I283">
            <v>0</v>
          </cell>
          <cell r="J283">
            <v>0.041785855870054935</v>
          </cell>
          <cell r="K283">
            <v>2.5278054873674543</v>
          </cell>
          <cell r="L283">
            <v>0.06332289586999816</v>
          </cell>
          <cell r="M283">
            <v>3.830673330084619</v>
          </cell>
          <cell r="N283">
            <v>0.10421487819818535</v>
          </cell>
          <cell r="O283">
            <v>6.304404576369816</v>
          </cell>
          <cell r="P283" t="str">
            <v>Poor</v>
          </cell>
          <cell r="Q283" t="str">
            <v>NONE</v>
          </cell>
          <cell r="R283" t="str">
            <v>Geology has very low permeability and infiltraion SUDS are likely to be less suitable, although site investigations should be carried out to confirm this</v>
          </cell>
        </row>
        <row r="284">
          <cell r="A284" t="str">
            <v>CSTR023</v>
          </cell>
          <cell r="B284">
            <v>165</v>
          </cell>
          <cell r="C284">
            <v>1.1377509787000002</v>
          </cell>
          <cell r="D284">
            <v>0</v>
          </cell>
          <cell r="E284">
            <v>0</v>
          </cell>
          <cell r="F284">
            <v>0</v>
          </cell>
          <cell r="G284">
            <v>0</v>
          </cell>
          <cell r="H284">
            <v>0</v>
          </cell>
          <cell r="I284">
            <v>0</v>
          </cell>
          <cell r="J284">
            <v>0</v>
          </cell>
          <cell r="K284">
            <v>0</v>
          </cell>
          <cell r="L284">
            <v>0</v>
          </cell>
          <cell r="M284">
            <v>0</v>
          </cell>
          <cell r="N284">
            <v>0</v>
          </cell>
          <cell r="O284">
            <v>0</v>
          </cell>
          <cell r="P284" t="str">
            <v>Poor</v>
          </cell>
          <cell r="Q284" t="str">
            <v>NONE</v>
          </cell>
          <cell r="R284" t="str">
            <v>Geology has very low permeability and infiltraion SUDS are likely to be less suitable, although site investigations should be carried out to confirm this</v>
          </cell>
        </row>
        <row r="285">
          <cell r="A285" t="str">
            <v>CSTR024</v>
          </cell>
          <cell r="B285">
            <v>166</v>
          </cell>
          <cell r="C285">
            <v>0.09002103884990001</v>
          </cell>
          <cell r="D285">
            <v>0</v>
          </cell>
          <cell r="E285">
            <v>0</v>
          </cell>
          <cell r="F285">
            <v>0</v>
          </cell>
          <cell r="G285">
            <v>0</v>
          </cell>
          <cell r="H285">
            <v>0</v>
          </cell>
          <cell r="I285">
            <v>0</v>
          </cell>
          <cell r="J285">
            <v>0</v>
          </cell>
          <cell r="K285">
            <v>0</v>
          </cell>
          <cell r="L285">
            <v>0</v>
          </cell>
          <cell r="M285">
            <v>0</v>
          </cell>
          <cell r="N285">
            <v>0</v>
          </cell>
          <cell r="O285">
            <v>0</v>
          </cell>
          <cell r="P285" t="str">
            <v>Poor</v>
          </cell>
          <cell r="Q285" t="str">
            <v>NONE</v>
          </cell>
          <cell r="R285" t="str">
            <v>Geology has very low permeability and infiltraion SUDS are likely to be less suitable, although site investigations should be carried out to confirm this</v>
          </cell>
        </row>
        <row r="286">
          <cell r="A286" t="str">
            <v>CSTR025</v>
          </cell>
          <cell r="B286">
            <v>167</v>
          </cell>
          <cell r="C286">
            <v>0.3736648031</v>
          </cell>
          <cell r="D286">
            <v>0</v>
          </cell>
          <cell r="E286">
            <v>0</v>
          </cell>
          <cell r="F286">
            <v>0</v>
          </cell>
          <cell r="G286">
            <v>0</v>
          </cell>
          <cell r="H286">
            <v>0</v>
          </cell>
          <cell r="I286">
            <v>0</v>
          </cell>
          <cell r="J286">
            <v>0</v>
          </cell>
          <cell r="K286">
            <v>0</v>
          </cell>
          <cell r="L286">
            <v>0</v>
          </cell>
          <cell r="M286">
            <v>0</v>
          </cell>
          <cell r="N286">
            <v>0</v>
          </cell>
          <cell r="O286">
            <v>0</v>
          </cell>
          <cell r="P286" t="str">
            <v>Poor</v>
          </cell>
          <cell r="Q286" t="str">
            <v>NONE</v>
          </cell>
          <cell r="R286" t="str">
            <v>Geology has very low permeability and infiltraion SUDS are likely to be less suitable, although site investigations should be carried out to confirm this</v>
          </cell>
        </row>
        <row r="287">
          <cell r="A287" t="str">
            <v>CSTR027</v>
          </cell>
          <cell r="B287">
            <v>175</v>
          </cell>
          <cell r="C287">
            <v>3.08773253684</v>
          </cell>
          <cell r="D287">
            <v>0</v>
          </cell>
          <cell r="E287">
            <v>0</v>
          </cell>
          <cell r="F287">
            <v>0</v>
          </cell>
          <cell r="G287">
            <v>0</v>
          </cell>
          <cell r="H287">
            <v>0</v>
          </cell>
          <cell r="I287">
            <v>0</v>
          </cell>
          <cell r="J287">
            <v>0.0116</v>
          </cell>
          <cell r="K287">
            <v>0.37568020745318487</v>
          </cell>
          <cell r="L287">
            <v>0.02080815818404246</v>
          </cell>
          <cell r="M287">
            <v>0.6738976882154962</v>
          </cell>
          <cell r="N287">
            <v>0.08484747368383616</v>
          </cell>
          <cell r="O287">
            <v>2.747889354777777</v>
          </cell>
          <cell r="P287" t="str">
            <v>Poor</v>
          </cell>
          <cell r="Q287" t="str">
            <v>NONE</v>
          </cell>
          <cell r="R287" t="str">
            <v>Geology has very low permeability and infiltraion SUDS are likely to be less suitable, although site investigations should be carried out to confirm this</v>
          </cell>
        </row>
        <row r="288">
          <cell r="A288" t="str">
            <v>CSTR027</v>
          </cell>
          <cell r="B288">
            <v>176</v>
          </cell>
          <cell r="C288">
            <v>2.24214908525</v>
          </cell>
          <cell r="D288">
            <v>0</v>
          </cell>
          <cell r="E288">
            <v>0</v>
          </cell>
          <cell r="F288">
            <v>0</v>
          </cell>
          <cell r="G288">
            <v>0</v>
          </cell>
          <cell r="H288">
            <v>0</v>
          </cell>
          <cell r="I288">
            <v>0</v>
          </cell>
          <cell r="J288">
            <v>0.08962139649488854</v>
          </cell>
          <cell r="K288">
            <v>3.9971203112435205</v>
          </cell>
          <cell r="L288">
            <v>0.09562139649488854</v>
          </cell>
          <cell r="M288">
            <v>4.264720714779176</v>
          </cell>
          <cell r="N288">
            <v>0.12275975898258903</v>
          </cell>
          <cell r="O288">
            <v>5.475093506946765</v>
          </cell>
          <cell r="P288" t="str">
            <v>Poor</v>
          </cell>
          <cell r="Q288" t="str">
            <v>NONE</v>
          </cell>
          <cell r="R288" t="str">
            <v>Geology has very low permeability and infiltraion SUDS are likely to be less suitable, although site investigations should be carried out to confirm this</v>
          </cell>
        </row>
        <row r="289">
          <cell r="A289" t="str">
            <v>CSTR028</v>
          </cell>
          <cell r="B289">
            <v>168</v>
          </cell>
          <cell r="C289">
            <v>0.379654742929</v>
          </cell>
          <cell r="D289">
            <v>0</v>
          </cell>
          <cell r="E289">
            <v>0</v>
          </cell>
          <cell r="F289">
            <v>0</v>
          </cell>
          <cell r="G289">
            <v>0</v>
          </cell>
          <cell r="H289">
            <v>0</v>
          </cell>
          <cell r="I289">
            <v>0</v>
          </cell>
          <cell r="J289">
            <v>0</v>
          </cell>
          <cell r="K289">
            <v>0</v>
          </cell>
          <cell r="L289">
            <v>0</v>
          </cell>
          <cell r="M289">
            <v>0</v>
          </cell>
          <cell r="N289">
            <v>0</v>
          </cell>
          <cell r="O289">
            <v>0</v>
          </cell>
          <cell r="P289" t="str">
            <v>Poor</v>
          </cell>
          <cell r="Q289" t="str">
            <v>NONE</v>
          </cell>
          <cell r="R289" t="str">
            <v>Geology has very low permeability and infiltraion SUDS are likely to be less suitable, although site investigations should be carried out to confirm this</v>
          </cell>
        </row>
        <row r="290">
          <cell r="A290" t="str">
            <v>CSTR029</v>
          </cell>
          <cell r="B290">
            <v>169</v>
          </cell>
          <cell r="C290">
            <v>6.68342646903</v>
          </cell>
          <cell r="D290">
            <v>0</v>
          </cell>
          <cell r="E290">
            <v>0</v>
          </cell>
          <cell r="F290">
            <v>0</v>
          </cell>
          <cell r="G290">
            <v>0</v>
          </cell>
          <cell r="H290">
            <v>0</v>
          </cell>
          <cell r="I290">
            <v>0</v>
          </cell>
          <cell r="J290">
            <v>0.03402421068662184</v>
          </cell>
          <cell r="K290">
            <v>0.5090833398749123</v>
          </cell>
          <cell r="L290">
            <v>0.03949086143755369</v>
          </cell>
          <cell r="M290">
            <v>0.590877473112758</v>
          </cell>
          <cell r="N290">
            <v>0.07673550082063925</v>
          </cell>
          <cell r="O290">
            <v>1.148146107033871</v>
          </cell>
          <cell r="P290" t="str">
            <v>Poor</v>
          </cell>
          <cell r="Q290" t="str">
            <v>NONE</v>
          </cell>
          <cell r="R290" t="str">
            <v>Geology has very low permeability and infiltraion SUDS are likely to be less suitable, although site investigations should be carried out to confirm this</v>
          </cell>
        </row>
        <row r="291">
          <cell r="A291" t="str">
            <v>CSTR030</v>
          </cell>
          <cell r="B291">
            <v>170</v>
          </cell>
          <cell r="C291">
            <v>0.23077194077399998</v>
          </cell>
          <cell r="D291">
            <v>0</v>
          </cell>
          <cell r="E291">
            <v>0</v>
          </cell>
          <cell r="F291">
            <v>0</v>
          </cell>
          <cell r="G291">
            <v>0</v>
          </cell>
          <cell r="H291">
            <v>0</v>
          </cell>
          <cell r="I291">
            <v>0</v>
          </cell>
          <cell r="J291">
            <v>0</v>
          </cell>
          <cell r="K291">
            <v>0</v>
          </cell>
          <cell r="L291">
            <v>0</v>
          </cell>
          <cell r="M291">
            <v>0</v>
          </cell>
          <cell r="N291">
            <v>0</v>
          </cell>
          <cell r="O291">
            <v>0</v>
          </cell>
          <cell r="P291" t="str">
            <v>Poor</v>
          </cell>
          <cell r="Q291" t="str">
            <v>NONE</v>
          </cell>
          <cell r="R291" t="str">
            <v>Geology has very low permeability and infiltraion SUDS are likely to be less suitable, although site investigations should be carried out to confirm this</v>
          </cell>
        </row>
        <row r="292">
          <cell r="A292" t="str">
            <v>CSTR031sd</v>
          </cell>
          <cell r="B292">
            <v>171</v>
          </cell>
          <cell r="C292">
            <v>0.7037410749890001</v>
          </cell>
          <cell r="D292">
            <v>0</v>
          </cell>
          <cell r="E292">
            <v>0</v>
          </cell>
          <cell r="F292">
            <v>0</v>
          </cell>
          <cell r="G292">
            <v>0</v>
          </cell>
          <cell r="H292">
            <v>0</v>
          </cell>
          <cell r="I292">
            <v>0</v>
          </cell>
          <cell r="J292">
            <v>0</v>
          </cell>
          <cell r="K292">
            <v>0</v>
          </cell>
          <cell r="L292">
            <v>0</v>
          </cell>
          <cell r="M292">
            <v>0</v>
          </cell>
          <cell r="N292">
            <v>0</v>
          </cell>
          <cell r="O292">
            <v>0</v>
          </cell>
          <cell r="P292" t="str">
            <v>Poor</v>
          </cell>
          <cell r="Q292" t="str">
            <v>NONE</v>
          </cell>
          <cell r="R292" t="str">
            <v>Geology has very low permeability and infiltraion SUDS are likely to be less suitable, although site investigations should be carried out to confirm this</v>
          </cell>
        </row>
        <row r="293">
          <cell r="A293" t="str">
            <v>DITT001</v>
          </cell>
          <cell r="B293">
            <v>99</v>
          </cell>
          <cell r="C293">
            <v>0.14170528854300002</v>
          </cell>
          <cell r="D293">
            <v>0</v>
          </cell>
          <cell r="E293">
            <v>0</v>
          </cell>
          <cell r="F293">
            <v>0</v>
          </cell>
          <cell r="G293">
            <v>0</v>
          </cell>
          <cell r="H293">
            <v>0</v>
          </cell>
          <cell r="I293">
            <v>0</v>
          </cell>
          <cell r="J293">
            <v>0</v>
          </cell>
          <cell r="K293">
            <v>0</v>
          </cell>
          <cell r="L293">
            <v>0</v>
          </cell>
          <cell r="M293">
            <v>0</v>
          </cell>
          <cell r="N293">
            <v>0</v>
          </cell>
          <cell r="O293">
            <v>0</v>
          </cell>
          <cell r="P293" t="str">
            <v>M4</v>
          </cell>
          <cell r="Q293" t="str">
            <v>MINOR</v>
          </cell>
          <cell r="R293" t="str">
            <v>Infiltration or attenuation depending on site characteristics, and not in any SPZ</v>
          </cell>
        </row>
        <row r="294">
          <cell r="A294" t="str">
            <v>DITT002</v>
          </cell>
          <cell r="B294">
            <v>100</v>
          </cell>
          <cell r="C294">
            <v>8.27179528171</v>
          </cell>
          <cell r="D294">
            <v>0</v>
          </cell>
          <cell r="E294">
            <v>0</v>
          </cell>
          <cell r="F294">
            <v>0</v>
          </cell>
          <cell r="G294">
            <v>0</v>
          </cell>
          <cell r="H294">
            <v>0</v>
          </cell>
          <cell r="I294">
            <v>0</v>
          </cell>
          <cell r="J294">
            <v>0.05</v>
          </cell>
          <cell r="K294">
            <v>0.6044637022214079</v>
          </cell>
          <cell r="L294">
            <v>0.1959970741547125</v>
          </cell>
          <cell r="M294">
            <v>2.3694623413624263</v>
          </cell>
          <cell r="N294">
            <v>1.225496275830343</v>
          </cell>
          <cell r="O294">
            <v>14.815360318939133</v>
          </cell>
          <cell r="P294" t="str">
            <v>M4</v>
          </cell>
          <cell r="Q294" t="str">
            <v>MINOR</v>
          </cell>
          <cell r="R294" t="str">
            <v>Infiltration or attenuation depending on site characteristics, and not in any SPZ</v>
          </cell>
        </row>
        <row r="295">
          <cell r="A295" t="str">
            <v>DITT003</v>
          </cell>
          <cell r="B295">
            <v>101</v>
          </cell>
          <cell r="C295">
            <v>6.36972990915</v>
          </cell>
          <cell r="D295">
            <v>0</v>
          </cell>
          <cell r="E295">
            <v>0</v>
          </cell>
          <cell r="F295">
            <v>0</v>
          </cell>
          <cell r="G295">
            <v>0</v>
          </cell>
          <cell r="H295">
            <v>0</v>
          </cell>
          <cell r="I295">
            <v>0</v>
          </cell>
          <cell r="J295">
            <v>0.14069358999989925</v>
          </cell>
          <cell r="K295">
            <v>2.2087842342859076</v>
          </cell>
          <cell r="L295">
            <v>0.21273696000017225</v>
          </cell>
          <cell r="M295">
            <v>3.339811311223409</v>
          </cell>
          <cell r="N295">
            <v>0.4389681153675225</v>
          </cell>
          <cell r="O295">
            <v>6.891471406612593</v>
          </cell>
          <cell r="P295" t="str">
            <v>M4</v>
          </cell>
          <cell r="Q295" t="str">
            <v>MINOR</v>
          </cell>
          <cell r="R295" t="str">
            <v>Infiltration or attenuation depending on site characteristics, and not in any SPZ</v>
          </cell>
        </row>
        <row r="296">
          <cell r="A296" t="str">
            <v>DITT004</v>
          </cell>
          <cell r="B296">
            <v>102</v>
          </cell>
          <cell r="C296">
            <v>11.0224928607</v>
          </cell>
          <cell r="D296">
            <v>0</v>
          </cell>
          <cell r="E296">
            <v>0</v>
          </cell>
          <cell r="F296">
            <v>0</v>
          </cell>
          <cell r="G296">
            <v>0</v>
          </cell>
          <cell r="H296">
            <v>0</v>
          </cell>
          <cell r="I296">
            <v>0</v>
          </cell>
          <cell r="J296">
            <v>0.19343009398028094</v>
          </cell>
          <cell r="K296">
            <v>1.7548670380177218</v>
          </cell>
          <cell r="L296">
            <v>0.4008762675137336</v>
          </cell>
          <cell r="M296">
            <v>3.6368929658646696</v>
          </cell>
          <cell r="N296">
            <v>1.1576481298734491</v>
          </cell>
          <cell r="O296">
            <v>10.50259813731402</v>
          </cell>
          <cell r="P296" t="str">
            <v>M4</v>
          </cell>
          <cell r="Q296" t="str">
            <v>MINOR</v>
          </cell>
          <cell r="R296" t="str">
            <v>Infiltration or attenuation depending on site characteristics, and not in any SPZ</v>
          </cell>
        </row>
        <row r="297">
          <cell r="A297" t="str">
            <v>DITT005</v>
          </cell>
          <cell r="B297">
            <v>104</v>
          </cell>
          <cell r="C297">
            <v>0.445968100866</v>
          </cell>
          <cell r="D297">
            <v>0</v>
          </cell>
          <cell r="E297">
            <v>0</v>
          </cell>
          <cell r="F297">
            <v>0</v>
          </cell>
          <cell r="G297">
            <v>0</v>
          </cell>
          <cell r="H297">
            <v>0</v>
          </cell>
          <cell r="I297">
            <v>0</v>
          </cell>
          <cell r="J297">
            <v>0</v>
          </cell>
          <cell r="K297">
            <v>0</v>
          </cell>
          <cell r="L297">
            <v>0</v>
          </cell>
          <cell r="M297">
            <v>0</v>
          </cell>
          <cell r="N297">
            <v>0.004967761927848238</v>
          </cell>
          <cell r="O297">
            <v>1.113927637021936</v>
          </cell>
          <cell r="P297" t="str">
            <v>M4</v>
          </cell>
          <cell r="Q297" t="str">
            <v>MINOR</v>
          </cell>
          <cell r="R297" t="str">
            <v>Infiltration or attenuation depending on site characteristics, and not in any SPZ</v>
          </cell>
        </row>
        <row r="298">
          <cell r="A298" t="str">
            <v>DITT006</v>
          </cell>
          <cell r="B298">
            <v>103</v>
          </cell>
          <cell r="C298">
            <v>0.2848294038</v>
          </cell>
          <cell r="D298">
            <v>0</v>
          </cell>
          <cell r="E298">
            <v>0</v>
          </cell>
          <cell r="F298">
            <v>0</v>
          </cell>
          <cell r="G298">
            <v>0</v>
          </cell>
          <cell r="H298">
            <v>0</v>
          </cell>
          <cell r="I298">
            <v>0</v>
          </cell>
          <cell r="J298">
            <v>0</v>
          </cell>
          <cell r="K298">
            <v>0</v>
          </cell>
          <cell r="L298">
            <v>0</v>
          </cell>
          <cell r="M298">
            <v>0</v>
          </cell>
          <cell r="N298">
            <v>0.0018720503282971326</v>
          </cell>
          <cell r="O298">
            <v>0.6572531850017981</v>
          </cell>
          <cell r="P298" t="str">
            <v>M4</v>
          </cell>
          <cell r="Q298" t="str">
            <v>MINOR</v>
          </cell>
          <cell r="R298" t="str">
            <v>Infiltration or attenuation depending on site characteristics, and not in any SPZ</v>
          </cell>
        </row>
        <row r="299">
          <cell r="A299" t="str">
            <v>DOR001</v>
          </cell>
          <cell r="B299">
            <v>1026</v>
          </cell>
          <cell r="C299">
            <v>2.26580898828</v>
          </cell>
          <cell r="D299">
            <v>0.1389819157105297</v>
          </cell>
          <cell r="E299">
            <v>6.133876087058529</v>
          </cell>
          <cell r="F299">
            <v>0.1769791769169367</v>
          </cell>
          <cell r="G299">
            <v>7.8108603961044185</v>
          </cell>
          <cell r="H299">
            <v>0.2541431582254084</v>
          </cell>
          <cell r="I299">
            <v>11.216442318835146</v>
          </cell>
          <cell r="J299">
            <v>0.11757033948275318</v>
          </cell>
          <cell r="K299">
            <v>5.188890153181099</v>
          </cell>
          <cell r="L299">
            <v>0.15558008510770796</v>
          </cell>
          <cell r="M299">
            <v>6.866425453886582</v>
          </cell>
          <cell r="N299">
            <v>0.26816856932512856</v>
          </cell>
          <cell r="O299">
            <v>11.835444678357385</v>
          </cell>
          <cell r="P299" t="str">
            <v>M4</v>
          </cell>
          <cell r="Q299" t="str">
            <v>MINOR</v>
          </cell>
          <cell r="R299" t="str">
            <v>Infiltration or attenuation depending on site characteristics, and not in any SPZ</v>
          </cell>
        </row>
        <row r="300">
          <cell r="A300" t="str">
            <v>DOR002</v>
          </cell>
          <cell r="B300">
            <v>1027</v>
          </cell>
          <cell r="C300">
            <v>0.14559160015099998</v>
          </cell>
          <cell r="D300">
            <v>0</v>
          </cell>
          <cell r="E300">
            <v>0</v>
          </cell>
          <cell r="F300">
            <v>0</v>
          </cell>
          <cell r="G300">
            <v>0</v>
          </cell>
          <cell r="H300">
            <v>0</v>
          </cell>
          <cell r="I300">
            <v>0</v>
          </cell>
          <cell r="J300">
            <v>0</v>
          </cell>
          <cell r="K300">
            <v>0</v>
          </cell>
          <cell r="L300">
            <v>0</v>
          </cell>
          <cell r="M300">
            <v>0</v>
          </cell>
          <cell r="N300">
            <v>0</v>
          </cell>
          <cell r="O300">
            <v>0</v>
          </cell>
          <cell r="P300" t="str">
            <v>M4</v>
          </cell>
          <cell r="Q300" t="str">
            <v>MINOR</v>
          </cell>
          <cell r="R300" t="str">
            <v>Infiltration or attenuation depending on site characteristics, and not in any SPZ</v>
          </cell>
        </row>
        <row r="301">
          <cell r="A301" t="str">
            <v>DOR003</v>
          </cell>
          <cell r="B301">
            <v>1028</v>
          </cell>
          <cell r="C301">
            <v>0.15652919185</v>
          </cell>
          <cell r="D301">
            <v>0</v>
          </cell>
          <cell r="E301">
            <v>0</v>
          </cell>
          <cell r="F301">
            <v>0</v>
          </cell>
          <cell r="G301">
            <v>0</v>
          </cell>
          <cell r="H301">
            <v>0</v>
          </cell>
          <cell r="I301">
            <v>0</v>
          </cell>
          <cell r="J301">
            <v>0</v>
          </cell>
          <cell r="K301">
            <v>0</v>
          </cell>
          <cell r="L301">
            <v>0.011871936429814923</v>
          </cell>
          <cell r="M301">
            <v>7.58448714230356</v>
          </cell>
          <cell r="N301">
            <v>0.044694150137618426</v>
          </cell>
          <cell r="O301">
            <v>28.55323637040705</v>
          </cell>
          <cell r="P301" t="str">
            <v>M4</v>
          </cell>
          <cell r="Q301" t="str">
            <v>MINOR</v>
          </cell>
          <cell r="R301" t="str">
            <v>Infiltration or attenuation depending on site characteristics, and not in any SPZ</v>
          </cell>
        </row>
        <row r="302">
          <cell r="A302" t="str">
            <v>DOR004</v>
          </cell>
          <cell r="B302">
            <v>1025</v>
          </cell>
          <cell r="C302">
            <v>0.6081825176319999</v>
          </cell>
          <cell r="D302">
            <v>0</v>
          </cell>
          <cell r="E302">
            <v>0</v>
          </cell>
          <cell r="F302">
            <v>0</v>
          </cell>
          <cell r="G302">
            <v>0</v>
          </cell>
          <cell r="H302">
            <v>0</v>
          </cell>
          <cell r="I302">
            <v>0</v>
          </cell>
          <cell r="J302">
            <v>0</v>
          </cell>
          <cell r="K302">
            <v>0</v>
          </cell>
          <cell r="L302">
            <v>0.011275570830782209</v>
          </cell>
          <cell r="M302">
            <v>1.8539781239823223</v>
          </cell>
          <cell r="N302">
            <v>0.09496526271588318</v>
          </cell>
          <cell r="O302">
            <v>15.614599230118763</v>
          </cell>
          <cell r="P302" t="str">
            <v>M4</v>
          </cell>
          <cell r="Q302" t="str">
            <v>MINOR</v>
          </cell>
          <cell r="R302" t="str">
            <v>Infiltration or attenuation depending on site characteristics, and not in any SPZ</v>
          </cell>
        </row>
        <row r="303">
          <cell r="A303" t="str">
            <v>DOR005</v>
          </cell>
          <cell r="B303">
            <v>1030</v>
          </cell>
          <cell r="C303">
            <v>2.2708833217</v>
          </cell>
          <cell r="D303">
            <v>0</v>
          </cell>
          <cell r="E303">
            <v>0</v>
          </cell>
          <cell r="F303">
            <v>0</v>
          </cell>
          <cell r="G303">
            <v>0</v>
          </cell>
          <cell r="H303">
            <v>0</v>
          </cell>
          <cell r="I303">
            <v>0</v>
          </cell>
          <cell r="J303">
            <v>0</v>
          </cell>
          <cell r="K303">
            <v>0</v>
          </cell>
          <cell r="L303">
            <v>0</v>
          </cell>
          <cell r="M303">
            <v>0</v>
          </cell>
          <cell r="N303">
            <v>0</v>
          </cell>
          <cell r="O303">
            <v>0</v>
          </cell>
          <cell r="P303" t="str">
            <v>M4</v>
          </cell>
          <cell r="Q303" t="str">
            <v>MINOR</v>
          </cell>
          <cell r="R303" t="str">
            <v>Infiltration or attenuation depending on site characteristics, and not in any SPZ</v>
          </cell>
        </row>
        <row r="304">
          <cell r="A304" t="str">
            <v>DOR006</v>
          </cell>
          <cell r="B304">
            <v>1031</v>
          </cell>
          <cell r="C304">
            <v>0.018755819349999998</v>
          </cell>
          <cell r="D304">
            <v>0</v>
          </cell>
          <cell r="E304">
            <v>0</v>
          </cell>
          <cell r="F304">
            <v>0</v>
          </cell>
          <cell r="G304">
            <v>0</v>
          </cell>
          <cell r="H304">
            <v>0</v>
          </cell>
          <cell r="I304">
            <v>0</v>
          </cell>
          <cell r="J304">
            <v>0</v>
          </cell>
          <cell r="K304">
            <v>0</v>
          </cell>
          <cell r="L304">
            <v>0</v>
          </cell>
          <cell r="M304">
            <v>0</v>
          </cell>
          <cell r="N304">
            <v>0</v>
          </cell>
          <cell r="O304">
            <v>0</v>
          </cell>
          <cell r="P304" t="str">
            <v>M4</v>
          </cell>
          <cell r="Q304" t="str">
            <v>MINOR</v>
          </cell>
          <cell r="R304" t="str">
            <v>Infiltration or attenuation depending on site characteristics, and not in any SPZ</v>
          </cell>
        </row>
        <row r="305">
          <cell r="A305" t="str">
            <v>DOR007</v>
          </cell>
          <cell r="B305">
            <v>1032</v>
          </cell>
          <cell r="C305">
            <v>0.6277519081499999</v>
          </cell>
          <cell r="D305">
            <v>0</v>
          </cell>
          <cell r="E305">
            <v>0</v>
          </cell>
          <cell r="F305">
            <v>0</v>
          </cell>
          <cell r="G305">
            <v>0</v>
          </cell>
          <cell r="H305">
            <v>0</v>
          </cell>
          <cell r="I305">
            <v>0</v>
          </cell>
          <cell r="J305">
            <v>0</v>
          </cell>
          <cell r="K305">
            <v>0</v>
          </cell>
          <cell r="L305">
            <v>0</v>
          </cell>
          <cell r="M305">
            <v>0</v>
          </cell>
          <cell r="N305">
            <v>0</v>
          </cell>
          <cell r="O305">
            <v>0</v>
          </cell>
          <cell r="P305" t="str">
            <v>M4</v>
          </cell>
          <cell r="Q305" t="str">
            <v>MINOR</v>
          </cell>
          <cell r="R305" t="str">
            <v>Infiltration or attenuation depending on site characteristics, and not in any SPZ</v>
          </cell>
        </row>
        <row r="306">
          <cell r="A306" t="str">
            <v>DOR008</v>
          </cell>
          <cell r="B306">
            <v>1033</v>
          </cell>
          <cell r="C306">
            <v>1.4306928646500001</v>
          </cell>
          <cell r="D306">
            <v>0.15607616731143545</v>
          </cell>
          <cell r="E306">
            <v>10.909131594055822</v>
          </cell>
          <cell r="F306">
            <v>0.1755173133495978</v>
          </cell>
          <cell r="G306">
            <v>12.267993899063429</v>
          </cell>
          <cell r="H306">
            <v>0.2771720903034382</v>
          </cell>
          <cell r="I306">
            <v>19.373276903232803</v>
          </cell>
          <cell r="J306">
            <v>0.1061049884653376</v>
          </cell>
          <cell r="K306">
            <v>7.4163358947970135</v>
          </cell>
          <cell r="L306">
            <v>0.12248726665517154</v>
          </cell>
          <cell r="M306">
            <v>8.56139494937206</v>
          </cell>
          <cell r="N306">
            <v>0.162671619880819</v>
          </cell>
          <cell r="O306">
            <v>11.370128690801462</v>
          </cell>
          <cell r="P306" t="str">
            <v>M4</v>
          </cell>
          <cell r="Q306" t="str">
            <v>MINOR</v>
          </cell>
          <cell r="R306" t="str">
            <v>Infiltration or attenuation depending on site characteristics, and not in any SPZ</v>
          </cell>
        </row>
        <row r="307">
          <cell r="A307" t="str">
            <v>DOR009</v>
          </cell>
          <cell r="B307">
            <v>1029</v>
          </cell>
          <cell r="C307">
            <v>1.13531857975</v>
          </cell>
          <cell r="D307">
            <v>0</v>
          </cell>
          <cell r="E307">
            <v>0</v>
          </cell>
          <cell r="F307">
            <v>0</v>
          </cell>
          <cell r="G307">
            <v>0</v>
          </cell>
          <cell r="H307">
            <v>0</v>
          </cell>
          <cell r="I307">
            <v>0</v>
          </cell>
          <cell r="J307">
            <v>0</v>
          </cell>
          <cell r="K307">
            <v>0</v>
          </cell>
          <cell r="L307">
            <v>0</v>
          </cell>
          <cell r="M307">
            <v>0</v>
          </cell>
          <cell r="N307">
            <v>0</v>
          </cell>
          <cell r="O307">
            <v>0</v>
          </cell>
          <cell r="P307" t="str">
            <v>M4</v>
          </cell>
          <cell r="Q307" t="str">
            <v>MINOR</v>
          </cell>
          <cell r="R307" t="str">
            <v>Infiltration or attenuation depending on site characteristics, and not in any SPZ</v>
          </cell>
        </row>
        <row r="308">
          <cell r="A308" t="str">
            <v>DOR010</v>
          </cell>
          <cell r="B308">
            <v>1034</v>
          </cell>
          <cell r="C308">
            <v>1.0410581319</v>
          </cell>
          <cell r="D308">
            <v>0</v>
          </cell>
          <cell r="E308">
            <v>0</v>
          </cell>
          <cell r="F308">
            <v>0</v>
          </cell>
          <cell r="G308">
            <v>0</v>
          </cell>
          <cell r="H308">
            <v>0</v>
          </cell>
          <cell r="I308">
            <v>0</v>
          </cell>
          <cell r="J308">
            <v>0</v>
          </cell>
          <cell r="K308">
            <v>0</v>
          </cell>
          <cell r="L308">
            <v>0</v>
          </cell>
          <cell r="M308">
            <v>0</v>
          </cell>
          <cell r="N308">
            <v>0</v>
          </cell>
          <cell r="O308">
            <v>0</v>
          </cell>
          <cell r="P308" t="str">
            <v>M4</v>
          </cell>
          <cell r="Q308" t="str">
            <v>MINOR</v>
          </cell>
          <cell r="R308" t="str">
            <v>Infiltration or attenuation depending on site characteristics, and not in any SPZ</v>
          </cell>
        </row>
        <row r="309">
          <cell r="A309" t="str">
            <v>DOR011</v>
          </cell>
          <cell r="B309">
            <v>1035</v>
          </cell>
          <cell r="C309">
            <v>3.7212139936</v>
          </cell>
          <cell r="D309">
            <v>1.268730093922956</v>
          </cell>
          <cell r="E309">
            <v>34.09452119939905</v>
          </cell>
          <cell r="F309">
            <v>1.531472829758701</v>
          </cell>
          <cell r="G309">
            <v>41.15519377258694</v>
          </cell>
          <cell r="H309">
            <v>2.208553645653788</v>
          </cell>
          <cell r="I309">
            <v>59.35035312272314</v>
          </cell>
          <cell r="J309">
            <v>0.29202889824153777</v>
          </cell>
          <cell r="K309">
            <v>7.8476781701828795</v>
          </cell>
          <cell r="L309">
            <v>0.772960647725826</v>
          </cell>
          <cell r="M309">
            <v>20.771733339045184</v>
          </cell>
          <cell r="N309">
            <v>1.5112721752652918</v>
          </cell>
          <cell r="O309">
            <v>40.61234258133184</v>
          </cell>
          <cell r="P309" t="str">
            <v>M4</v>
          </cell>
          <cell r="Q309" t="str">
            <v>MINOR</v>
          </cell>
          <cell r="R309" t="str">
            <v>Infiltration or attenuation depending on site characteristics, and not in any SPZ</v>
          </cell>
        </row>
        <row r="310">
          <cell r="A310" t="str">
            <v>DOR012</v>
          </cell>
          <cell r="B310">
            <v>1036</v>
          </cell>
          <cell r="C310">
            <v>1.02362650525</v>
          </cell>
          <cell r="D310">
            <v>0</v>
          </cell>
          <cell r="E310">
            <v>0</v>
          </cell>
          <cell r="F310">
            <v>0</v>
          </cell>
          <cell r="G310">
            <v>0</v>
          </cell>
          <cell r="H310">
            <v>0</v>
          </cell>
          <cell r="I310">
            <v>0</v>
          </cell>
          <cell r="J310">
            <v>0</v>
          </cell>
          <cell r="K310">
            <v>0</v>
          </cell>
          <cell r="L310">
            <v>0</v>
          </cell>
          <cell r="M310">
            <v>0</v>
          </cell>
          <cell r="N310">
            <v>0</v>
          </cell>
          <cell r="O310">
            <v>0</v>
          </cell>
          <cell r="P310" t="str">
            <v>M4</v>
          </cell>
          <cell r="Q310" t="str">
            <v>MINOR</v>
          </cell>
          <cell r="R310" t="str">
            <v>Infiltration or attenuation depending on site characteristics, and not in any SPZ</v>
          </cell>
        </row>
        <row r="311">
          <cell r="A311" t="str">
            <v>DOR013</v>
          </cell>
          <cell r="B311">
            <v>1037</v>
          </cell>
          <cell r="C311">
            <v>1.51404433545</v>
          </cell>
          <cell r="D311">
            <v>0</v>
          </cell>
          <cell r="E311">
            <v>0</v>
          </cell>
          <cell r="F311">
            <v>0</v>
          </cell>
          <cell r="G311">
            <v>0</v>
          </cell>
          <cell r="H311">
            <v>0</v>
          </cell>
          <cell r="I311">
            <v>0</v>
          </cell>
          <cell r="J311">
            <v>0</v>
          </cell>
          <cell r="K311">
            <v>0</v>
          </cell>
          <cell r="L311">
            <v>0</v>
          </cell>
          <cell r="M311">
            <v>0</v>
          </cell>
          <cell r="N311">
            <v>0</v>
          </cell>
          <cell r="O311">
            <v>0</v>
          </cell>
          <cell r="P311" t="str">
            <v>M4</v>
          </cell>
          <cell r="Q311" t="str">
            <v>MINOR</v>
          </cell>
          <cell r="R311" t="str">
            <v>Infiltration or attenuation depending on site characteristics, and not in any SPZ</v>
          </cell>
        </row>
        <row r="312">
          <cell r="A312" t="str">
            <v>DOR014</v>
          </cell>
          <cell r="B312">
            <v>1038</v>
          </cell>
          <cell r="C312">
            <v>11.1910371343</v>
          </cell>
          <cell r="D312">
            <v>0</v>
          </cell>
          <cell r="E312">
            <v>0</v>
          </cell>
          <cell r="F312">
            <v>0</v>
          </cell>
          <cell r="G312">
            <v>0</v>
          </cell>
          <cell r="H312">
            <v>0.08056519384062541</v>
          </cell>
          <cell r="I312">
            <v>0.7199081986217067</v>
          </cell>
          <cell r="J312">
            <v>0.05001499173269258</v>
          </cell>
          <cell r="K312">
            <v>0.4469200765977176</v>
          </cell>
          <cell r="L312">
            <v>0.10460888685023417</v>
          </cell>
          <cell r="M312">
            <v>0.9347559622477961</v>
          </cell>
          <cell r="N312">
            <v>0.2735119715845684</v>
          </cell>
          <cell r="O312">
            <v>2.444027021823269</v>
          </cell>
          <cell r="P312" t="str">
            <v>M4</v>
          </cell>
          <cell r="Q312" t="str">
            <v>MINOR</v>
          </cell>
          <cell r="R312" t="str">
            <v>Infiltration or attenuation depending on site characteristics, and not in any SPZ</v>
          </cell>
        </row>
        <row r="313">
          <cell r="A313" t="str">
            <v>DOR015</v>
          </cell>
          <cell r="B313">
            <v>1039</v>
          </cell>
          <cell r="C313">
            <v>0.07874645169990001</v>
          </cell>
          <cell r="D313">
            <v>0</v>
          </cell>
          <cell r="E313">
            <v>0</v>
          </cell>
          <cell r="F313">
            <v>0</v>
          </cell>
          <cell r="G313">
            <v>0</v>
          </cell>
          <cell r="H313">
            <v>0</v>
          </cell>
          <cell r="I313">
            <v>0</v>
          </cell>
          <cell r="J313">
            <v>0</v>
          </cell>
          <cell r="K313">
            <v>0</v>
          </cell>
          <cell r="L313">
            <v>0</v>
          </cell>
          <cell r="M313">
            <v>0</v>
          </cell>
          <cell r="N313">
            <v>0</v>
          </cell>
          <cell r="O313">
            <v>0</v>
          </cell>
          <cell r="P313" t="str">
            <v>M4</v>
          </cell>
          <cell r="Q313" t="str">
            <v>MINOR</v>
          </cell>
          <cell r="R313" t="str">
            <v>Infiltration or attenuation depending on site characteristics, and not in any SPZ</v>
          </cell>
        </row>
        <row r="314">
          <cell r="A314" t="str">
            <v>DOR016</v>
          </cell>
          <cell r="B314">
            <v>1040</v>
          </cell>
          <cell r="C314">
            <v>4.125157747479999</v>
          </cell>
          <cell r="D314">
            <v>1.4910237702877107</v>
          </cell>
          <cell r="E314">
            <v>36.14464855795045</v>
          </cell>
          <cell r="F314">
            <v>2.156289492736219</v>
          </cell>
          <cell r="G314">
            <v>52.271685708345714</v>
          </cell>
          <cell r="H314">
            <v>2.5369351219028884</v>
          </cell>
          <cell r="I314">
            <v>61.499105663357135</v>
          </cell>
          <cell r="J314">
            <v>0.14851018526355672</v>
          </cell>
          <cell r="K314">
            <v>3.6001092407745983</v>
          </cell>
          <cell r="L314">
            <v>0.4933391887590493</v>
          </cell>
          <cell r="M314">
            <v>11.959280564735328</v>
          </cell>
          <cell r="N314">
            <v>2.1739843681484943</v>
          </cell>
          <cell r="O314">
            <v>52.70063598117066</v>
          </cell>
          <cell r="P314" t="str">
            <v>M4</v>
          </cell>
          <cell r="Q314" t="str">
            <v>MINOR</v>
          </cell>
          <cell r="R314" t="str">
            <v>Infiltration or attenuation depending on site characteristics, and not in any SPZ</v>
          </cell>
        </row>
        <row r="315">
          <cell r="A315" t="str">
            <v>DOR017</v>
          </cell>
          <cell r="B315">
            <v>1024</v>
          </cell>
          <cell r="C315">
            <v>0.688696850258</v>
          </cell>
          <cell r="D315">
            <v>0</v>
          </cell>
          <cell r="E315">
            <v>0</v>
          </cell>
          <cell r="F315">
            <v>0</v>
          </cell>
          <cell r="G315">
            <v>0</v>
          </cell>
          <cell r="H315">
            <v>0</v>
          </cell>
          <cell r="I315">
            <v>0</v>
          </cell>
          <cell r="J315">
            <v>0</v>
          </cell>
          <cell r="K315">
            <v>0</v>
          </cell>
          <cell r="L315">
            <v>0</v>
          </cell>
          <cell r="M315">
            <v>0</v>
          </cell>
          <cell r="N315">
            <v>0</v>
          </cell>
          <cell r="O315">
            <v>0</v>
          </cell>
          <cell r="P315" t="str">
            <v>M4</v>
          </cell>
          <cell r="Q315" t="str">
            <v>MINOR</v>
          </cell>
          <cell r="R315" t="str">
            <v>Infiltration or attenuation depending on site characteristics, and not in any SPZ</v>
          </cell>
        </row>
        <row r="316">
          <cell r="A316" t="str">
            <v>DUDH001</v>
          </cell>
          <cell r="B316">
            <v>249</v>
          </cell>
          <cell r="C316">
            <v>1.57878960093</v>
          </cell>
          <cell r="D316">
            <v>0</v>
          </cell>
          <cell r="E316">
            <v>0</v>
          </cell>
          <cell r="F316">
            <v>0</v>
          </cell>
          <cell r="G316">
            <v>0</v>
          </cell>
          <cell r="H316">
            <v>0</v>
          </cell>
          <cell r="I316">
            <v>0</v>
          </cell>
          <cell r="J316">
            <v>0</v>
          </cell>
          <cell r="K316">
            <v>0</v>
          </cell>
          <cell r="L316">
            <v>0</v>
          </cell>
          <cell r="M316">
            <v>0</v>
          </cell>
          <cell r="N316">
            <v>0.005019316543285582</v>
          </cell>
          <cell r="O316">
            <v>0.31792181430184924</v>
          </cell>
          <cell r="P316" t="str">
            <v>G4</v>
          </cell>
          <cell r="Q316" t="str">
            <v>MAJOR</v>
          </cell>
          <cell r="R316" t="str">
            <v>Highly permeable geology and not in any SPZ</v>
          </cell>
        </row>
        <row r="317">
          <cell r="A317" t="str">
            <v>DUDH002</v>
          </cell>
          <cell r="B317">
            <v>250</v>
          </cell>
          <cell r="C317">
            <v>1.81742470107</v>
          </cell>
          <cell r="D317">
            <v>0</v>
          </cell>
          <cell r="E317">
            <v>0</v>
          </cell>
          <cell r="F317">
            <v>0</v>
          </cell>
          <cell r="G317">
            <v>0</v>
          </cell>
          <cell r="H317">
            <v>0</v>
          </cell>
          <cell r="I317">
            <v>0</v>
          </cell>
          <cell r="J317">
            <v>0.0008995274437268192</v>
          </cell>
          <cell r="K317">
            <v>0.04949461967790064</v>
          </cell>
          <cell r="L317">
            <v>0.0021415751936773083</v>
          </cell>
          <cell r="M317">
            <v>0.11783570413764412</v>
          </cell>
          <cell r="N317">
            <v>0.00972952875564931</v>
          </cell>
          <cell r="O317">
            <v>0.5353470077699007</v>
          </cell>
          <cell r="P317" t="str">
            <v>G4</v>
          </cell>
          <cell r="Q317" t="str">
            <v>MAJOR</v>
          </cell>
          <cell r="R317" t="str">
            <v>Highly permeable geology and not in any SPZ</v>
          </cell>
        </row>
        <row r="318">
          <cell r="A318" t="str">
            <v>DUDH003</v>
          </cell>
          <cell r="B318">
            <v>251</v>
          </cell>
          <cell r="C318">
            <v>0.16780328511</v>
          </cell>
          <cell r="D318">
            <v>0</v>
          </cell>
          <cell r="E318">
            <v>0</v>
          </cell>
          <cell r="F318">
            <v>0</v>
          </cell>
          <cell r="G318">
            <v>0</v>
          </cell>
          <cell r="H318">
            <v>0</v>
          </cell>
          <cell r="I318">
            <v>0</v>
          </cell>
          <cell r="J318">
            <v>0</v>
          </cell>
          <cell r="K318">
            <v>0</v>
          </cell>
          <cell r="L318">
            <v>0</v>
          </cell>
          <cell r="M318">
            <v>0</v>
          </cell>
          <cell r="N318">
            <v>0</v>
          </cell>
          <cell r="O318">
            <v>0</v>
          </cell>
          <cell r="P318" t="str">
            <v>G4</v>
          </cell>
          <cell r="Q318" t="str">
            <v>MAJOR</v>
          </cell>
          <cell r="R318" t="str">
            <v>Highly permeable geology and not in any SPZ</v>
          </cell>
        </row>
        <row r="319">
          <cell r="A319" t="str">
            <v>DUDH004</v>
          </cell>
          <cell r="B319">
            <v>252</v>
          </cell>
          <cell r="C319">
            <v>3.04647941684</v>
          </cell>
          <cell r="D319">
            <v>0</v>
          </cell>
          <cell r="E319">
            <v>0</v>
          </cell>
          <cell r="F319">
            <v>0</v>
          </cell>
          <cell r="G319">
            <v>0</v>
          </cell>
          <cell r="H319">
            <v>0</v>
          </cell>
          <cell r="I319">
            <v>0</v>
          </cell>
          <cell r="J319">
            <v>0.00014811089657316897</v>
          </cell>
          <cell r="K319">
            <v>0.004861706787003304</v>
          </cell>
          <cell r="L319">
            <v>0.00031090640392982785</v>
          </cell>
          <cell r="M319">
            <v>0.010205432612189433</v>
          </cell>
          <cell r="N319">
            <v>0.06746873449333841</v>
          </cell>
          <cell r="O319">
            <v>2.2146459982756497</v>
          </cell>
          <cell r="P319" t="str">
            <v>G4</v>
          </cell>
          <cell r="Q319" t="str">
            <v>MAJOR</v>
          </cell>
          <cell r="R319" t="str">
            <v>Highly permeable geology and not in any SPZ</v>
          </cell>
        </row>
        <row r="320">
          <cell r="A320" t="str">
            <v>DUDH005</v>
          </cell>
          <cell r="B320">
            <v>253</v>
          </cell>
          <cell r="C320">
            <v>0.16551011009900002</v>
          </cell>
          <cell r="D320">
            <v>0</v>
          </cell>
          <cell r="E320">
            <v>0</v>
          </cell>
          <cell r="F320">
            <v>0</v>
          </cell>
          <cell r="G320">
            <v>0</v>
          </cell>
          <cell r="H320">
            <v>0</v>
          </cell>
          <cell r="I320">
            <v>0</v>
          </cell>
          <cell r="J320">
            <v>0</v>
          </cell>
          <cell r="K320">
            <v>0</v>
          </cell>
          <cell r="L320">
            <v>0</v>
          </cell>
          <cell r="M320">
            <v>0</v>
          </cell>
          <cell r="N320">
            <v>0.020701314660089697</v>
          </cell>
          <cell r="O320">
            <v>12.507583160755068</v>
          </cell>
          <cell r="P320" t="str">
            <v>G4</v>
          </cell>
          <cell r="Q320" t="str">
            <v>MAJOR</v>
          </cell>
          <cell r="R320" t="str">
            <v>Highly permeable geology and not in any SPZ</v>
          </cell>
        </row>
        <row r="321">
          <cell r="A321" t="str">
            <v>DUDH006</v>
          </cell>
          <cell r="B321">
            <v>248</v>
          </cell>
          <cell r="C321">
            <v>1.39022635955</v>
          </cell>
          <cell r="D321">
            <v>0</v>
          </cell>
          <cell r="E321">
            <v>0</v>
          </cell>
          <cell r="F321">
            <v>0</v>
          </cell>
          <cell r="G321">
            <v>0</v>
          </cell>
          <cell r="H321">
            <v>0</v>
          </cell>
          <cell r="I321">
            <v>0</v>
          </cell>
          <cell r="J321">
            <v>0</v>
          </cell>
          <cell r="K321">
            <v>0</v>
          </cell>
          <cell r="L321">
            <v>0.0492</v>
          </cell>
          <cell r="M321">
            <v>3.538992025437172</v>
          </cell>
          <cell r="N321">
            <v>0.5071052302157003</v>
          </cell>
          <cell r="O321">
            <v>36.476450524204154</v>
          </cell>
          <cell r="P321" t="str">
            <v>G4</v>
          </cell>
          <cell r="Q321" t="str">
            <v>MAJOR</v>
          </cell>
          <cell r="R321" t="str">
            <v>Highly permeable geology and not in any SPZ</v>
          </cell>
        </row>
        <row r="322">
          <cell r="A322" t="str">
            <v>DUDH007sd</v>
          </cell>
          <cell r="B322">
            <v>254</v>
          </cell>
          <cell r="C322">
            <v>0.201363160113</v>
          </cell>
          <cell r="D322">
            <v>0</v>
          </cell>
          <cell r="E322">
            <v>0</v>
          </cell>
          <cell r="F322">
            <v>0</v>
          </cell>
          <cell r="G322">
            <v>0</v>
          </cell>
          <cell r="H322">
            <v>0</v>
          </cell>
          <cell r="I322">
            <v>0</v>
          </cell>
          <cell r="J322">
            <v>0</v>
          </cell>
          <cell r="K322">
            <v>0</v>
          </cell>
          <cell r="L322">
            <v>3.4014368515123476E-05</v>
          </cell>
          <cell r="M322">
            <v>0.01689205140405795</v>
          </cell>
          <cell r="N322">
            <v>0.0018618355908019961</v>
          </cell>
          <cell r="O322">
            <v>0.924615798519044</v>
          </cell>
          <cell r="P322" t="str">
            <v>G4</v>
          </cell>
          <cell r="Q322" t="str">
            <v>MAJOR</v>
          </cell>
          <cell r="R322" t="str">
            <v>Highly permeable geology and not in any SPZ</v>
          </cell>
        </row>
        <row r="323">
          <cell r="A323" t="str">
            <v>ELL001</v>
          </cell>
          <cell r="B323">
            <v>205</v>
          </cell>
          <cell r="C323">
            <v>0.2630767006</v>
          </cell>
          <cell r="D323">
            <v>0</v>
          </cell>
          <cell r="E323">
            <v>0</v>
          </cell>
          <cell r="F323">
            <v>0</v>
          </cell>
          <cell r="G323">
            <v>0</v>
          </cell>
          <cell r="H323">
            <v>0</v>
          </cell>
          <cell r="I323">
            <v>0</v>
          </cell>
          <cell r="J323">
            <v>0.014336764122066754</v>
          </cell>
          <cell r="K323">
            <v>5.4496517895233</v>
          </cell>
          <cell r="L323">
            <v>0.02041191020692696</v>
          </cell>
          <cell r="M323">
            <v>7.758919798056399</v>
          </cell>
          <cell r="N323">
            <v>0.06552567244405673</v>
          </cell>
          <cell r="O323">
            <v>24.90744041361781</v>
          </cell>
          <cell r="P323" t="str">
            <v>G4</v>
          </cell>
          <cell r="Q323" t="str">
            <v>MAJOR</v>
          </cell>
          <cell r="R323" t="str">
            <v>Highly permeable geology and not in any SPZ</v>
          </cell>
        </row>
        <row r="324">
          <cell r="A324" t="str">
            <v>ELL002</v>
          </cell>
          <cell r="B324">
            <v>206</v>
          </cell>
          <cell r="C324">
            <v>6.9442754654000005</v>
          </cell>
          <cell r="D324">
            <v>0.022147385695530916</v>
          </cell>
          <cell r="E324">
            <v>0.318930114536509</v>
          </cell>
          <cell r="F324">
            <v>0.0417600903201831</v>
          </cell>
          <cell r="G324">
            <v>0.6013599334913143</v>
          </cell>
          <cell r="H324">
            <v>0.09613262131333968</v>
          </cell>
          <cell r="I324">
            <v>1.3843434321164605</v>
          </cell>
          <cell r="J324">
            <v>0</v>
          </cell>
          <cell r="K324">
            <v>0</v>
          </cell>
          <cell r="L324">
            <v>0</v>
          </cell>
          <cell r="M324">
            <v>0</v>
          </cell>
          <cell r="N324">
            <v>0.0257229338594605</v>
          </cell>
          <cell r="O324">
            <v>0.3704192609815892</v>
          </cell>
          <cell r="P324" t="str">
            <v>G4</v>
          </cell>
          <cell r="Q324" t="str">
            <v>MAJOR</v>
          </cell>
          <cell r="R324" t="str">
            <v>Highly permeable geology and not in any SPZ</v>
          </cell>
        </row>
        <row r="325">
          <cell r="A325" t="str">
            <v>ELL003a</v>
          </cell>
          <cell r="B325">
            <v>203</v>
          </cell>
          <cell r="C325">
            <v>11.896786988</v>
          </cell>
          <cell r="D325">
            <v>3.447042908694026</v>
          </cell>
          <cell r="E325">
            <v>28.974570295080298</v>
          </cell>
          <cell r="F325">
            <v>4.057716073863021</v>
          </cell>
          <cell r="G325">
            <v>34.10766350575109</v>
          </cell>
          <cell r="H325">
            <v>5.086725901062361</v>
          </cell>
          <cell r="I325">
            <v>42.757140278238296</v>
          </cell>
          <cell r="J325">
            <v>0</v>
          </cell>
          <cell r="K325">
            <v>0</v>
          </cell>
          <cell r="L325">
            <v>0.0256</v>
          </cell>
          <cell r="M325">
            <v>0.2151841503577571</v>
          </cell>
          <cell r="N325">
            <v>0.3627391866157146</v>
          </cell>
          <cell r="O325">
            <v>3.0490517059908764</v>
          </cell>
          <cell r="P325" t="str">
            <v>G4</v>
          </cell>
          <cell r="Q325" t="str">
            <v>MAJOR</v>
          </cell>
          <cell r="R325" t="str">
            <v>Highly permeable geology and not in any SPZ</v>
          </cell>
        </row>
        <row r="326">
          <cell r="A326" t="str">
            <v>ELL003ACCESS</v>
          </cell>
          <cell r="B326">
            <v>204</v>
          </cell>
          <cell r="C326">
            <v>0.238309109145</v>
          </cell>
          <cell r="D326">
            <v>0.041263987955308994</v>
          </cell>
          <cell r="E326">
            <v>17.315321308260096</v>
          </cell>
          <cell r="F326">
            <v>0.06096788841304144</v>
          </cell>
          <cell r="G326">
            <v>25.58353251026813</v>
          </cell>
          <cell r="H326">
            <v>0.07571160836033831</v>
          </cell>
          <cell r="I326">
            <v>31.770337538491372</v>
          </cell>
          <cell r="J326">
            <v>0</v>
          </cell>
          <cell r="K326">
            <v>0</v>
          </cell>
          <cell r="L326">
            <v>0</v>
          </cell>
          <cell r="M326">
            <v>0</v>
          </cell>
          <cell r="N326">
            <v>0</v>
          </cell>
          <cell r="O326">
            <v>0</v>
          </cell>
          <cell r="P326" t="str">
            <v>G4</v>
          </cell>
          <cell r="Q326" t="str">
            <v>MAJOR</v>
          </cell>
          <cell r="R326" t="str">
            <v>Highly permeable geology and not in any SPZ</v>
          </cell>
        </row>
        <row r="327">
          <cell r="A327" t="str">
            <v>ELL003b</v>
          </cell>
          <cell r="B327">
            <v>202</v>
          </cell>
          <cell r="C327">
            <v>17.7877875295</v>
          </cell>
          <cell r="D327">
            <v>2.0754123238233513</v>
          </cell>
          <cell r="E327">
            <v>11.667624882416668</v>
          </cell>
          <cell r="F327">
            <v>2.6161084246309514</v>
          </cell>
          <cell r="G327">
            <v>14.707328948540056</v>
          </cell>
          <cell r="H327">
            <v>3.5650712559658904</v>
          </cell>
          <cell r="I327">
            <v>20.04224106035351</v>
          </cell>
          <cell r="J327">
            <v>0</v>
          </cell>
          <cell r="K327">
            <v>0</v>
          </cell>
          <cell r="L327">
            <v>0.011150666419624904</v>
          </cell>
          <cell r="M327">
            <v>0.06268720267280109</v>
          </cell>
          <cell r="N327">
            <v>0.24995000264100525</v>
          </cell>
          <cell r="O327">
            <v>1.4051775816777543</v>
          </cell>
          <cell r="P327" t="str">
            <v>G4</v>
          </cell>
          <cell r="Q327" t="str">
            <v>MAJOR</v>
          </cell>
          <cell r="R327" t="str">
            <v>Highly permeable geology and not in any SPZ</v>
          </cell>
        </row>
        <row r="328">
          <cell r="A328" t="str">
            <v>ELL004</v>
          </cell>
          <cell r="B328">
            <v>1221</v>
          </cell>
          <cell r="C328">
            <v>3.3435240153500003</v>
          </cell>
          <cell r="D328">
            <v>0</v>
          </cell>
          <cell r="E328">
            <v>0</v>
          </cell>
          <cell r="F328">
            <v>0</v>
          </cell>
          <cell r="G328">
            <v>0</v>
          </cell>
          <cell r="H328">
            <v>0</v>
          </cell>
          <cell r="I328">
            <v>0</v>
          </cell>
          <cell r="J328">
            <v>0.19831200092822457</v>
          </cell>
          <cell r="K328">
            <v>5.931227053186435</v>
          </cell>
          <cell r="L328">
            <v>0.27187443574354236</v>
          </cell>
          <cell r="M328">
            <v>8.131373798883349</v>
          </cell>
          <cell r="N328">
            <v>0.49145970835593605</v>
          </cell>
          <cell r="O328">
            <v>14.698853847008783</v>
          </cell>
          <cell r="P328" t="str">
            <v>G4</v>
          </cell>
          <cell r="Q328" t="str">
            <v>MAJOR</v>
          </cell>
          <cell r="R328" t="str">
            <v>Highly permeable geology and not in any SPZ</v>
          </cell>
        </row>
        <row r="329">
          <cell r="A329" t="str">
            <v>ELL005</v>
          </cell>
          <cell r="B329">
            <v>207</v>
          </cell>
          <cell r="C329">
            <v>3.1234744992</v>
          </cell>
          <cell r="D329">
            <v>1.9198556119994468</v>
          </cell>
          <cell r="E329">
            <v>61.46538454183538</v>
          </cell>
          <cell r="F329">
            <v>2.0240659001132233</v>
          </cell>
          <cell r="G329">
            <v>64.80174243880131</v>
          </cell>
          <cell r="H329">
            <v>2.166807695466342</v>
          </cell>
          <cell r="I329">
            <v>69.37171076701013</v>
          </cell>
          <cell r="J329">
            <v>0.05098966937062544</v>
          </cell>
          <cell r="K329">
            <v>1.632466325039157</v>
          </cell>
          <cell r="L329">
            <v>0.5968452891171356</v>
          </cell>
          <cell r="M329">
            <v>19.10837720205504</v>
          </cell>
          <cell r="N329">
            <v>1.5631516172902589</v>
          </cell>
          <cell r="O329">
            <v>50.04528187089797</v>
          </cell>
          <cell r="P329" t="str">
            <v>G4</v>
          </cell>
          <cell r="Q329" t="str">
            <v>MAJOR</v>
          </cell>
          <cell r="R329" t="str">
            <v>Highly permeable geology and not in any SPZ</v>
          </cell>
        </row>
        <row r="330">
          <cell r="A330" t="str">
            <v>ELL007</v>
          </cell>
          <cell r="B330">
            <v>208</v>
          </cell>
          <cell r="C330">
            <v>1.3053466329499999</v>
          </cell>
          <cell r="D330">
            <v>0.09329425240883266</v>
          </cell>
          <cell r="E330">
            <v>7.1470864561081076</v>
          </cell>
          <cell r="F330">
            <v>0.26492466154964023</v>
          </cell>
          <cell r="G330">
            <v>20.295349515777847</v>
          </cell>
          <cell r="H330">
            <v>0.43797235642379767</v>
          </cell>
          <cell r="I330">
            <v>33.552188006492045</v>
          </cell>
          <cell r="J330">
            <v>0</v>
          </cell>
          <cell r="K330">
            <v>0</v>
          </cell>
          <cell r="L330">
            <v>0</v>
          </cell>
          <cell r="M330">
            <v>0</v>
          </cell>
          <cell r="N330">
            <v>0.01441512039408937</v>
          </cell>
          <cell r="O330">
            <v>1.104313599944876</v>
          </cell>
          <cell r="P330" t="str">
            <v>G4</v>
          </cell>
          <cell r="Q330" t="str">
            <v>MAJOR</v>
          </cell>
          <cell r="R330" t="str">
            <v>Highly permeable geology and not in any SPZ</v>
          </cell>
        </row>
        <row r="331">
          <cell r="A331" t="str">
            <v>ELL008</v>
          </cell>
          <cell r="B331">
            <v>209</v>
          </cell>
          <cell r="C331">
            <v>1.7489926232400002</v>
          </cell>
          <cell r="D331">
            <v>0.0036432462835168265</v>
          </cell>
          <cell r="E331">
            <v>0.2083054116470618</v>
          </cell>
          <cell r="F331">
            <v>0.02060491182313099</v>
          </cell>
          <cell r="G331">
            <v>1.1781016997636329</v>
          </cell>
          <cell r="H331">
            <v>0.02748103752001312</v>
          </cell>
          <cell r="I331">
            <v>1.5712494812645144</v>
          </cell>
          <cell r="J331">
            <v>0.011530039519732879</v>
          </cell>
          <cell r="K331">
            <v>0.6592388879475968</v>
          </cell>
          <cell r="L331">
            <v>0.017130039519732874</v>
          </cell>
          <cell r="M331">
            <v>0.9794232000818599</v>
          </cell>
          <cell r="N331">
            <v>0.08032843023754117</v>
          </cell>
          <cell r="O331">
            <v>4.592839853648619</v>
          </cell>
          <cell r="P331" t="str">
            <v>G4</v>
          </cell>
          <cell r="Q331" t="str">
            <v>MAJOR</v>
          </cell>
          <cell r="R331" t="str">
            <v>Highly permeable geology and not in any SPZ</v>
          </cell>
        </row>
        <row r="332">
          <cell r="A332" t="str">
            <v>ELL009</v>
          </cell>
          <cell r="B332">
            <v>210</v>
          </cell>
          <cell r="C332">
            <v>0.68461637075</v>
          </cell>
          <cell r="D332">
            <v>0</v>
          </cell>
          <cell r="E332">
            <v>0</v>
          </cell>
          <cell r="F332">
            <v>0</v>
          </cell>
          <cell r="G332">
            <v>0</v>
          </cell>
          <cell r="H332">
            <v>0</v>
          </cell>
          <cell r="I332">
            <v>0</v>
          </cell>
          <cell r="J332">
            <v>0</v>
          </cell>
          <cell r="K332">
            <v>0</v>
          </cell>
          <cell r="L332">
            <v>0</v>
          </cell>
          <cell r="M332">
            <v>0</v>
          </cell>
          <cell r="N332">
            <v>0.026879811128628965</v>
          </cell>
          <cell r="O332">
            <v>3.926258891411262</v>
          </cell>
          <cell r="P332" t="str">
            <v>G4</v>
          </cell>
          <cell r="Q332" t="str">
            <v>MAJOR</v>
          </cell>
          <cell r="R332" t="str">
            <v>Highly permeable geology and not in any SPZ</v>
          </cell>
        </row>
        <row r="333">
          <cell r="A333" t="str">
            <v>ELL010</v>
          </cell>
          <cell r="B333">
            <v>211</v>
          </cell>
          <cell r="C333">
            <v>0.468274400114</v>
          </cell>
          <cell r="D333">
            <v>0</v>
          </cell>
          <cell r="E333">
            <v>0</v>
          </cell>
          <cell r="F333">
            <v>0</v>
          </cell>
          <cell r="G333">
            <v>0</v>
          </cell>
          <cell r="H333">
            <v>0</v>
          </cell>
          <cell r="I333">
            <v>0</v>
          </cell>
          <cell r="J333">
            <v>0</v>
          </cell>
          <cell r="K333">
            <v>0</v>
          </cell>
          <cell r="L333">
            <v>0</v>
          </cell>
          <cell r="M333">
            <v>0</v>
          </cell>
          <cell r="N333">
            <v>0</v>
          </cell>
          <cell r="O333">
            <v>0</v>
          </cell>
          <cell r="P333" t="str">
            <v>G4</v>
          </cell>
          <cell r="Q333" t="str">
            <v>MAJOR</v>
          </cell>
          <cell r="R333" t="str">
            <v>Highly permeable geology and not in any SPZ</v>
          </cell>
        </row>
        <row r="334">
          <cell r="A334" t="str">
            <v>ELL011</v>
          </cell>
          <cell r="B334">
            <v>212</v>
          </cell>
          <cell r="C334">
            <v>0.672114701798</v>
          </cell>
          <cell r="D334">
            <v>0</v>
          </cell>
          <cell r="E334">
            <v>0</v>
          </cell>
          <cell r="F334">
            <v>0</v>
          </cell>
          <cell r="G334">
            <v>0</v>
          </cell>
          <cell r="H334">
            <v>0</v>
          </cell>
          <cell r="I334">
            <v>0</v>
          </cell>
          <cell r="J334">
            <v>0</v>
          </cell>
          <cell r="K334">
            <v>0</v>
          </cell>
          <cell r="L334">
            <v>0.06732117021970839</v>
          </cell>
          <cell r="M334">
            <v>10.016321624808226</v>
          </cell>
          <cell r="N334">
            <v>0.24912802554820068</v>
          </cell>
          <cell r="O334">
            <v>37.066296107159786</v>
          </cell>
          <cell r="P334" t="str">
            <v>G4</v>
          </cell>
          <cell r="Q334" t="str">
            <v>MAJOR</v>
          </cell>
          <cell r="R334" t="str">
            <v>Highly permeable geology and not in any SPZ</v>
          </cell>
        </row>
        <row r="335">
          <cell r="A335" t="str">
            <v>ELL012</v>
          </cell>
          <cell r="B335">
            <v>213</v>
          </cell>
          <cell r="C335">
            <v>0.41584765335</v>
          </cell>
          <cell r="D335">
            <v>0.2711511829408953</v>
          </cell>
          <cell r="E335">
            <v>65.2044518603258</v>
          </cell>
          <cell r="F335">
            <v>0.28048695509849664</v>
          </cell>
          <cell r="G335">
            <v>67.44945001827955</v>
          </cell>
          <cell r="H335">
            <v>0.29604469045817333</v>
          </cell>
          <cell r="I335">
            <v>71.19066034719354</v>
          </cell>
          <cell r="J335">
            <v>0.0408</v>
          </cell>
          <cell r="K335">
            <v>9.81128537610395</v>
          </cell>
          <cell r="L335">
            <v>0.08844984898166185</v>
          </cell>
          <cell r="M335">
            <v>21.269772299813276</v>
          </cell>
          <cell r="N335">
            <v>0.19082125458142482</v>
          </cell>
          <cell r="O335">
            <v>45.88729864030741</v>
          </cell>
          <cell r="P335" t="str">
            <v>G4</v>
          </cell>
          <cell r="Q335" t="str">
            <v>MAJOR</v>
          </cell>
          <cell r="R335" t="str">
            <v>Highly permeable geology and not in any SPZ</v>
          </cell>
        </row>
        <row r="336">
          <cell r="A336" t="str">
            <v>ELL013</v>
          </cell>
          <cell r="B336">
            <v>214</v>
          </cell>
          <cell r="C336">
            <v>3.4912734046</v>
          </cell>
          <cell r="D336">
            <v>0</v>
          </cell>
          <cell r="E336">
            <v>0</v>
          </cell>
          <cell r="F336">
            <v>0</v>
          </cell>
          <cell r="G336">
            <v>0</v>
          </cell>
          <cell r="H336">
            <v>0</v>
          </cell>
          <cell r="I336">
            <v>0</v>
          </cell>
          <cell r="J336">
            <v>0.07374358361975912</v>
          </cell>
          <cell r="K336">
            <v>2.1122259724087127</v>
          </cell>
          <cell r="L336">
            <v>0.15111999361959907</v>
          </cell>
          <cell r="M336">
            <v>4.3285064246325655</v>
          </cell>
          <cell r="N336">
            <v>0.36741469717445485</v>
          </cell>
          <cell r="O336">
            <v>10.523801908219504</v>
          </cell>
          <cell r="P336" t="str">
            <v>G4</v>
          </cell>
          <cell r="Q336" t="str">
            <v>MAJOR</v>
          </cell>
          <cell r="R336" t="str">
            <v>Highly permeable geology and not in any SPZ</v>
          </cell>
        </row>
        <row r="337">
          <cell r="A337" t="str">
            <v>ELL014</v>
          </cell>
          <cell r="B337">
            <v>215</v>
          </cell>
          <cell r="C337">
            <v>12.668013584299999</v>
          </cell>
          <cell r="D337">
            <v>3.0630983709204633</v>
          </cell>
          <cell r="E337">
            <v>24.179784387954</v>
          </cell>
          <cell r="F337">
            <v>3.4701444857177486</v>
          </cell>
          <cell r="G337">
            <v>27.39296467141813</v>
          </cell>
          <cell r="H337">
            <v>4.53948631365381</v>
          </cell>
          <cell r="I337">
            <v>35.83423938919505</v>
          </cell>
          <cell r="J337">
            <v>0.03598475216056554</v>
          </cell>
          <cell r="K337">
            <v>0.2840599429508266</v>
          </cell>
          <cell r="L337">
            <v>0.12822354614921588</v>
          </cell>
          <cell r="M337">
            <v>1.0121835226647427</v>
          </cell>
          <cell r="N337">
            <v>0.828622279388785</v>
          </cell>
          <cell r="O337">
            <v>6.5410592897984525</v>
          </cell>
          <cell r="P337" t="str">
            <v>G4</v>
          </cell>
          <cell r="Q337" t="str">
            <v>MAJOR</v>
          </cell>
          <cell r="R337" t="str">
            <v>Highly permeable geology and not in any SPZ</v>
          </cell>
        </row>
        <row r="338">
          <cell r="A338" t="str">
            <v>ELL015</v>
          </cell>
          <cell r="B338">
            <v>216</v>
          </cell>
          <cell r="C338">
            <v>3.5132984186000003</v>
          </cell>
          <cell r="D338">
            <v>0</v>
          </cell>
          <cell r="E338">
            <v>0</v>
          </cell>
          <cell r="F338">
            <v>0</v>
          </cell>
          <cell r="G338">
            <v>0</v>
          </cell>
          <cell r="H338">
            <v>0</v>
          </cell>
          <cell r="I338">
            <v>0</v>
          </cell>
          <cell r="J338">
            <v>0.10665641638024087</v>
          </cell>
          <cell r="K338">
            <v>3.035791546074869</v>
          </cell>
          <cell r="L338">
            <v>0.15825641638024088</v>
          </cell>
          <cell r="M338">
            <v>4.504496843832122</v>
          </cell>
          <cell r="N338">
            <v>0.34361220141735865</v>
          </cell>
          <cell r="O338">
            <v>9.78033063169975</v>
          </cell>
          <cell r="P338" t="str">
            <v>G4</v>
          </cell>
          <cell r="Q338" t="str">
            <v>MAJOR</v>
          </cell>
          <cell r="R338" t="str">
            <v>Highly permeable geology and not in any SPZ</v>
          </cell>
        </row>
        <row r="339">
          <cell r="A339" t="str">
            <v>ELL016</v>
          </cell>
          <cell r="B339">
            <v>217</v>
          </cell>
          <cell r="C339">
            <v>1.00123432695</v>
          </cell>
          <cell r="D339">
            <v>0</v>
          </cell>
          <cell r="E339">
            <v>0</v>
          </cell>
          <cell r="F339">
            <v>0</v>
          </cell>
          <cell r="G339">
            <v>0</v>
          </cell>
          <cell r="H339">
            <v>0</v>
          </cell>
          <cell r="I339">
            <v>0</v>
          </cell>
          <cell r="J339">
            <v>0</v>
          </cell>
          <cell r="K339">
            <v>0</v>
          </cell>
          <cell r="L339">
            <v>0</v>
          </cell>
          <cell r="M339">
            <v>0</v>
          </cell>
          <cell r="N339">
            <v>0</v>
          </cell>
          <cell r="O339">
            <v>0</v>
          </cell>
          <cell r="P339" t="str">
            <v>G4</v>
          </cell>
          <cell r="Q339" t="str">
            <v>MAJOR</v>
          </cell>
          <cell r="R339" t="str">
            <v>Highly permeable geology and not in any SPZ</v>
          </cell>
        </row>
        <row r="340">
          <cell r="A340" t="str">
            <v>ELL017a</v>
          </cell>
          <cell r="B340">
            <v>218</v>
          </cell>
          <cell r="C340">
            <v>2.88823312716</v>
          </cell>
          <cell r="D340">
            <v>0</v>
          </cell>
          <cell r="E340">
            <v>0</v>
          </cell>
          <cell r="F340">
            <v>0</v>
          </cell>
          <cell r="G340">
            <v>0</v>
          </cell>
          <cell r="H340">
            <v>0</v>
          </cell>
          <cell r="I340">
            <v>0</v>
          </cell>
          <cell r="J340">
            <v>0.028341454634480578</v>
          </cell>
          <cell r="K340">
            <v>0.9812730962735247</v>
          </cell>
          <cell r="L340">
            <v>0.03789171337301139</v>
          </cell>
          <cell r="M340">
            <v>1.3119340338800947</v>
          </cell>
          <cell r="N340">
            <v>0.06445561218975177</v>
          </cell>
          <cell r="O340">
            <v>2.231662381531195</v>
          </cell>
          <cell r="P340" t="str">
            <v>G4</v>
          </cell>
          <cell r="Q340" t="str">
            <v>MAJOR</v>
          </cell>
          <cell r="R340" t="str">
            <v>Highly permeable geology and not in any SPZ</v>
          </cell>
        </row>
        <row r="341">
          <cell r="A341" t="str">
            <v>ELL017b</v>
          </cell>
          <cell r="B341">
            <v>219</v>
          </cell>
          <cell r="C341">
            <v>1.1487901415</v>
          </cell>
          <cell r="D341">
            <v>0</v>
          </cell>
          <cell r="E341">
            <v>0</v>
          </cell>
          <cell r="F341">
            <v>0</v>
          </cell>
          <cell r="G341">
            <v>0</v>
          </cell>
          <cell r="H341">
            <v>0</v>
          </cell>
          <cell r="I341">
            <v>0</v>
          </cell>
          <cell r="J341">
            <v>0.011656526779586843</v>
          </cell>
          <cell r="K341">
            <v>1.0146785177288051</v>
          </cell>
          <cell r="L341">
            <v>0.02925652677958684</v>
          </cell>
          <cell r="M341">
            <v>2.546725091267406</v>
          </cell>
          <cell r="N341">
            <v>0.053507895259386984</v>
          </cell>
          <cell r="O341">
            <v>4.657760658488988</v>
          </cell>
          <cell r="P341" t="str">
            <v>G4</v>
          </cell>
          <cell r="Q341" t="str">
            <v>MAJOR</v>
          </cell>
          <cell r="R341" t="str">
            <v>Highly permeable geology and not in any SPZ</v>
          </cell>
        </row>
        <row r="342">
          <cell r="A342" t="str">
            <v>ELL018</v>
          </cell>
          <cell r="B342">
            <v>220</v>
          </cell>
          <cell r="C342">
            <v>1.15689530557</v>
          </cell>
          <cell r="D342">
            <v>0</v>
          </cell>
          <cell r="E342">
            <v>0</v>
          </cell>
          <cell r="F342">
            <v>0</v>
          </cell>
          <cell r="G342">
            <v>0</v>
          </cell>
          <cell r="H342">
            <v>0</v>
          </cell>
          <cell r="I342">
            <v>0</v>
          </cell>
          <cell r="J342">
            <v>0.0132</v>
          </cell>
          <cell r="K342">
            <v>1.1409848355721686</v>
          </cell>
          <cell r="L342">
            <v>0.0312</v>
          </cell>
          <cell r="M342">
            <v>2.6968732477160344</v>
          </cell>
          <cell r="N342">
            <v>0.0952</v>
          </cell>
          <cell r="O342">
            <v>8.22892093533867</v>
          </cell>
          <cell r="P342" t="str">
            <v>G4</v>
          </cell>
          <cell r="Q342" t="str">
            <v>MAJOR</v>
          </cell>
          <cell r="R342" t="str">
            <v>Highly permeable geology and not in any SPZ</v>
          </cell>
        </row>
        <row r="343">
          <cell r="A343" t="str">
            <v>ELL019</v>
          </cell>
          <cell r="B343">
            <v>221</v>
          </cell>
          <cell r="C343">
            <v>7.63871893459</v>
          </cell>
          <cell r="D343">
            <v>1.1615445474397803</v>
          </cell>
          <cell r="E343">
            <v>15.206012387496292</v>
          </cell>
          <cell r="F343">
            <v>1.3617799639791097</v>
          </cell>
          <cell r="G343">
            <v>17.82733434283902</v>
          </cell>
          <cell r="H343">
            <v>1.8836987735299175</v>
          </cell>
          <cell r="I343">
            <v>24.659878045781547</v>
          </cell>
          <cell r="J343">
            <v>0</v>
          </cell>
          <cell r="K343">
            <v>0</v>
          </cell>
          <cell r="L343">
            <v>0.011150666419624904</v>
          </cell>
          <cell r="M343">
            <v>0.14597560814984228</v>
          </cell>
          <cell r="N343">
            <v>0.14695940267264945</v>
          </cell>
          <cell r="O343">
            <v>1.923874983895285</v>
          </cell>
          <cell r="P343" t="str">
            <v>G4</v>
          </cell>
          <cell r="Q343" t="str">
            <v>MAJOR</v>
          </cell>
          <cell r="R343" t="str">
            <v>Highly permeable geology and not in any SPZ</v>
          </cell>
        </row>
        <row r="344">
          <cell r="A344" t="str">
            <v>ELL020</v>
          </cell>
          <cell r="B344">
            <v>222</v>
          </cell>
          <cell r="C344">
            <v>2.8516887667499997</v>
          </cell>
          <cell r="D344">
            <v>0</v>
          </cell>
          <cell r="E344">
            <v>0</v>
          </cell>
          <cell r="F344">
            <v>0</v>
          </cell>
          <cell r="G344">
            <v>0</v>
          </cell>
          <cell r="H344">
            <v>0</v>
          </cell>
          <cell r="I344">
            <v>0</v>
          </cell>
          <cell r="J344">
            <v>0</v>
          </cell>
          <cell r="K344">
            <v>0</v>
          </cell>
          <cell r="L344">
            <v>0</v>
          </cell>
          <cell r="M344">
            <v>0</v>
          </cell>
          <cell r="N344">
            <v>0.0128</v>
          </cell>
          <cell r="O344">
            <v>0.4488568370168897</v>
          </cell>
          <cell r="P344" t="str">
            <v>G4</v>
          </cell>
          <cell r="Q344" t="str">
            <v>MAJOR</v>
          </cell>
          <cell r="R344" t="str">
            <v>Highly permeable geology and not in any SPZ</v>
          </cell>
        </row>
        <row r="345">
          <cell r="A345" t="str">
            <v>ELL021</v>
          </cell>
          <cell r="B345">
            <v>223</v>
          </cell>
          <cell r="C345">
            <v>4.6889517737599995</v>
          </cell>
          <cell r="D345">
            <v>0</v>
          </cell>
          <cell r="E345">
            <v>0</v>
          </cell>
          <cell r="F345">
            <v>0</v>
          </cell>
          <cell r="G345">
            <v>0</v>
          </cell>
          <cell r="H345">
            <v>0</v>
          </cell>
          <cell r="I345">
            <v>0</v>
          </cell>
          <cell r="J345">
            <v>0.0452</v>
          </cell>
          <cell r="K345">
            <v>0.9639681144290124</v>
          </cell>
          <cell r="L345">
            <v>0.062</v>
          </cell>
          <cell r="M345">
            <v>1.3222571481105923</v>
          </cell>
          <cell r="N345">
            <v>0.1320061456099973</v>
          </cell>
          <cell r="O345">
            <v>2.815259187537848</v>
          </cell>
          <cell r="P345" t="str">
            <v>G4</v>
          </cell>
          <cell r="Q345" t="str">
            <v>MAJOR</v>
          </cell>
          <cell r="R345" t="str">
            <v>Highly permeable geology and not in any SPZ</v>
          </cell>
        </row>
        <row r="346">
          <cell r="A346" t="str">
            <v>ELL022sd</v>
          </cell>
          <cell r="B346">
            <v>224</v>
          </cell>
          <cell r="C346">
            <v>0.0428204586533</v>
          </cell>
          <cell r="D346">
            <v>0</v>
          </cell>
          <cell r="E346">
            <v>0</v>
          </cell>
          <cell r="F346">
            <v>0</v>
          </cell>
          <cell r="G346">
            <v>0</v>
          </cell>
          <cell r="H346">
            <v>0</v>
          </cell>
          <cell r="I346">
            <v>0</v>
          </cell>
          <cell r="J346">
            <v>0</v>
          </cell>
          <cell r="K346">
            <v>0</v>
          </cell>
          <cell r="L346">
            <v>0</v>
          </cell>
          <cell r="M346">
            <v>0</v>
          </cell>
          <cell r="N346">
            <v>0</v>
          </cell>
          <cell r="O346">
            <v>0</v>
          </cell>
          <cell r="P346" t="str">
            <v>G4</v>
          </cell>
          <cell r="Q346" t="str">
            <v>MAJOR</v>
          </cell>
          <cell r="R346" t="str">
            <v>Highly permeable geology and not in any SPZ</v>
          </cell>
        </row>
        <row r="347">
          <cell r="A347" t="str">
            <v>ELL023</v>
          </cell>
          <cell r="B347">
            <v>225</v>
          </cell>
          <cell r="C347">
            <v>2.81415736255</v>
          </cell>
          <cell r="D347">
            <v>0</v>
          </cell>
          <cell r="E347">
            <v>0</v>
          </cell>
          <cell r="F347">
            <v>0</v>
          </cell>
          <cell r="G347">
            <v>0</v>
          </cell>
          <cell r="H347">
            <v>0</v>
          </cell>
          <cell r="I347">
            <v>0</v>
          </cell>
          <cell r="J347">
            <v>0.0853343300013803</v>
          </cell>
          <cell r="K347">
            <v>3.032322610561339</v>
          </cell>
          <cell r="L347">
            <v>0.2923487921216995</v>
          </cell>
          <cell r="M347">
            <v>10.388501937105346</v>
          </cell>
          <cell r="N347">
            <v>0.7846472798063604</v>
          </cell>
          <cell r="O347">
            <v>27.882139437126778</v>
          </cell>
          <cell r="P347" t="str">
            <v>G4</v>
          </cell>
          <cell r="Q347" t="str">
            <v>MAJOR</v>
          </cell>
          <cell r="R347" t="str">
            <v>Highly permeable geology and not in any SPZ</v>
          </cell>
        </row>
        <row r="348">
          <cell r="A348" t="str">
            <v>ELR001</v>
          </cell>
          <cell r="B348">
            <v>1275</v>
          </cell>
          <cell r="C348">
            <v>9.309167882983106</v>
          </cell>
          <cell r="D348">
            <v>0.0062595294720410605</v>
          </cell>
          <cell r="E348">
            <v>0.06724048326041367</v>
          </cell>
          <cell r="F348">
            <v>0.0074595294750255505</v>
          </cell>
          <cell r="G348">
            <v>0.08013100170490381</v>
          </cell>
          <cell r="H348">
            <v>0.010416105987797492</v>
          </cell>
          <cell r="I348">
            <v>0.11189083835127558</v>
          </cell>
          <cell r="J348">
            <v>0.022480067155724374</v>
          </cell>
          <cell r="K348">
            <v>0.24148309965294854</v>
          </cell>
          <cell r="L348">
            <v>0.02851769990154237</v>
          </cell>
          <cell r="M348">
            <v>0.3063399463841652</v>
          </cell>
          <cell r="N348">
            <v>0.2318501523958099</v>
          </cell>
          <cell r="O348">
            <v>2.490557215319163</v>
          </cell>
          <cell r="P348" t="str">
            <v>Poor</v>
          </cell>
          <cell r="Q348" t="str">
            <v>NONE</v>
          </cell>
          <cell r="R348" t="str">
            <v>Geology has very low permeability and infiltraion SUDS are likely to be less suitable, although site investigations should be carried out to confirm this</v>
          </cell>
        </row>
        <row r="349">
          <cell r="A349" t="str">
            <v>ELR002</v>
          </cell>
          <cell r="B349">
            <v>1276</v>
          </cell>
          <cell r="C349">
            <v>6.072306371842506</v>
          </cell>
          <cell r="D349">
            <v>0</v>
          </cell>
          <cell r="E349">
            <v>0</v>
          </cell>
          <cell r="F349">
            <v>0</v>
          </cell>
          <cell r="G349">
            <v>0</v>
          </cell>
          <cell r="H349">
            <v>0</v>
          </cell>
          <cell r="I349">
            <v>0</v>
          </cell>
          <cell r="J349">
            <v>0.16943738002449982</v>
          </cell>
          <cell r="K349">
            <v>2.790329895246834</v>
          </cell>
          <cell r="L349">
            <v>0.24365168523340508</v>
          </cell>
          <cell r="M349">
            <v>4.012506456578448</v>
          </cell>
          <cell r="N349">
            <v>0.4638134873881704</v>
          </cell>
          <cell r="O349">
            <v>7.638176649631672</v>
          </cell>
          <cell r="P349" t="str">
            <v>M4</v>
          </cell>
          <cell r="Q349" t="str">
            <v>MINOR</v>
          </cell>
          <cell r="R349" t="str">
            <v>Infiltration or attenuation depending on site characteristics, and not in any SPZ</v>
          </cell>
        </row>
        <row r="350">
          <cell r="A350" t="str">
            <v>ELR006</v>
          </cell>
          <cell r="B350">
            <v>1259</v>
          </cell>
          <cell r="C350">
            <v>3.142235946437335</v>
          </cell>
          <cell r="D350">
            <v>0.14275532651881132</v>
          </cell>
          <cell r="E350">
            <v>4.543112896428648</v>
          </cell>
          <cell r="F350">
            <v>0.21234697266475633</v>
          </cell>
          <cell r="G350">
            <v>6.757830292964321</v>
          </cell>
          <cell r="H350">
            <v>0.44650345090996935</v>
          </cell>
          <cell r="I350">
            <v>14.209736586337977</v>
          </cell>
          <cell r="J350">
            <v>0.2885001244679617</v>
          </cell>
          <cell r="K350">
            <v>9.181364142787016</v>
          </cell>
          <cell r="L350">
            <v>0.4820013899138464</v>
          </cell>
          <cell r="M350">
            <v>15.339439753413146</v>
          </cell>
          <cell r="N350">
            <v>0.837297483918961</v>
          </cell>
          <cell r="O350">
            <v>26.646550360684667</v>
          </cell>
          <cell r="P350" t="str">
            <v>G4</v>
          </cell>
          <cell r="Q350" t="str">
            <v>MAJOR</v>
          </cell>
          <cell r="R350" t="str">
            <v>Highly permeable geology and not in any SPZ</v>
          </cell>
        </row>
        <row r="351">
          <cell r="A351" t="str">
            <v>ELR006</v>
          </cell>
          <cell r="B351">
            <v>1277</v>
          </cell>
          <cell r="C351">
            <v>6.3330971774561196</v>
          </cell>
          <cell r="D351">
            <v>0.13583629933951588</v>
          </cell>
          <cell r="E351">
            <v>2.1448636509645134</v>
          </cell>
          <cell r="F351">
            <v>0.20531964242292047</v>
          </cell>
          <cell r="G351">
            <v>3.2420099782109033</v>
          </cell>
          <cell r="H351">
            <v>0.4394516866596903</v>
          </cell>
          <cell r="I351">
            <v>6.938969580697471</v>
          </cell>
          <cell r="J351">
            <v>0.29354000927981194</v>
          </cell>
          <cell r="K351">
            <v>4.635015081163198</v>
          </cell>
          <cell r="L351">
            <v>0.4892300350848427</v>
          </cell>
          <cell r="M351">
            <v>7.7249728115076355</v>
          </cell>
          <cell r="N351">
            <v>0.8714645294349597</v>
          </cell>
          <cell r="O351">
            <v>13.760479351826554</v>
          </cell>
          <cell r="P351" t="str">
            <v>G4</v>
          </cell>
          <cell r="Q351" t="str">
            <v>MAJOR</v>
          </cell>
          <cell r="R351" t="str">
            <v>Highly permeable geology and not in any SPZ</v>
          </cell>
        </row>
        <row r="352">
          <cell r="A352" t="str">
            <v>ELR007</v>
          </cell>
          <cell r="B352">
            <v>1260</v>
          </cell>
          <cell r="C352">
            <v>2.132207408973322</v>
          </cell>
          <cell r="D352">
            <v>0</v>
          </cell>
          <cell r="E352">
            <v>0</v>
          </cell>
          <cell r="F352">
            <v>0</v>
          </cell>
          <cell r="G352">
            <v>0</v>
          </cell>
          <cell r="H352">
            <v>0</v>
          </cell>
          <cell r="I352">
            <v>0</v>
          </cell>
          <cell r="J352">
            <v>0.1492763188974677</v>
          </cell>
          <cell r="K352">
            <v>7.001022427238711</v>
          </cell>
          <cell r="L352">
            <v>0.17833689036151396</v>
          </cell>
          <cell r="M352">
            <v>8.363956039688693</v>
          </cell>
          <cell r="N352">
            <v>0.2614377561374524</v>
          </cell>
          <cell r="O352">
            <v>12.261366086488609</v>
          </cell>
          <cell r="P352" t="str">
            <v>G4</v>
          </cell>
          <cell r="Q352" t="str">
            <v>MAJOR</v>
          </cell>
          <cell r="R352" t="str">
            <v>Highly permeable geology and not in any SPZ</v>
          </cell>
        </row>
        <row r="353">
          <cell r="A353" t="str">
            <v>ELR007</v>
          </cell>
          <cell r="B353">
            <v>1278</v>
          </cell>
          <cell r="C353">
            <v>2.1431896207170595</v>
          </cell>
          <cell r="D353">
            <v>0</v>
          </cell>
          <cell r="E353">
            <v>0</v>
          </cell>
          <cell r="F353">
            <v>0</v>
          </cell>
          <cell r="G353">
            <v>0</v>
          </cell>
          <cell r="H353">
            <v>0</v>
          </cell>
          <cell r="I353">
            <v>0</v>
          </cell>
          <cell r="J353">
            <v>0.14503993654571884</v>
          </cell>
          <cell r="K353">
            <v>6.767480354687047</v>
          </cell>
          <cell r="L353">
            <v>0.1736017529950695</v>
          </cell>
          <cell r="M353">
            <v>8.100158348890591</v>
          </cell>
          <cell r="N353">
            <v>0.25528557121319456</v>
          </cell>
          <cell r="O353">
            <v>11.91147851526932</v>
          </cell>
          <cell r="P353" t="str">
            <v>G4</v>
          </cell>
          <cell r="Q353" t="str">
            <v>MAJOR</v>
          </cell>
          <cell r="R353" t="str">
            <v>Highly permeable geology and not in any SPZ</v>
          </cell>
        </row>
        <row r="354">
          <cell r="A354" t="str">
            <v>ELR008</v>
          </cell>
          <cell r="B354">
            <v>1279</v>
          </cell>
          <cell r="C354">
            <v>7.870117132584142</v>
          </cell>
          <cell r="D354">
            <v>0</v>
          </cell>
          <cell r="E354">
            <v>0</v>
          </cell>
          <cell r="F354">
            <v>0</v>
          </cell>
          <cell r="G354">
            <v>0</v>
          </cell>
          <cell r="H354">
            <v>0</v>
          </cell>
          <cell r="I354">
            <v>0</v>
          </cell>
          <cell r="J354">
            <v>0.23724764421360023</v>
          </cell>
          <cell r="K354">
            <v>3.0145376519408966</v>
          </cell>
          <cell r="L354">
            <v>0.5078403529929595</v>
          </cell>
          <cell r="M354">
            <v>6.452767404062902</v>
          </cell>
          <cell r="N354">
            <v>2.46494603843967</v>
          </cell>
          <cell r="O354">
            <v>31.32032213642935</v>
          </cell>
          <cell r="P354" t="str">
            <v>G4</v>
          </cell>
          <cell r="Q354" t="str">
            <v>MAJOR</v>
          </cell>
          <cell r="R354" t="str">
            <v>Highly permeable geology and not in any SPZ</v>
          </cell>
        </row>
        <row r="355">
          <cell r="A355" t="str">
            <v>ELR009</v>
          </cell>
          <cell r="B355">
            <v>1280</v>
          </cell>
          <cell r="C355">
            <v>16.86974693451582</v>
          </cell>
          <cell r="D355">
            <v>0</v>
          </cell>
          <cell r="E355">
            <v>0</v>
          </cell>
          <cell r="F355">
            <v>0</v>
          </cell>
          <cell r="G355">
            <v>0</v>
          </cell>
          <cell r="H355">
            <v>0</v>
          </cell>
          <cell r="I355">
            <v>0</v>
          </cell>
          <cell r="J355">
            <v>0.18934595058333695</v>
          </cell>
          <cell r="K355">
            <v>1.12239947237105</v>
          </cell>
          <cell r="L355">
            <v>0.23507415962329548</v>
          </cell>
          <cell r="M355">
            <v>1.3934658328651588</v>
          </cell>
          <cell r="N355">
            <v>0.7818742228491272</v>
          </cell>
          <cell r="O355">
            <v>4.634771498850394</v>
          </cell>
          <cell r="P355" t="str">
            <v>G4</v>
          </cell>
          <cell r="Q355" t="str">
            <v>MAJOR</v>
          </cell>
          <cell r="R355" t="str">
            <v>Highly permeable geology and not in any SPZ</v>
          </cell>
        </row>
        <row r="356">
          <cell r="A356" t="str">
            <v>ELR010</v>
          </cell>
          <cell r="B356">
            <v>1281</v>
          </cell>
          <cell r="C356">
            <v>16.62942636572608</v>
          </cell>
          <cell r="D356">
            <v>0</v>
          </cell>
          <cell r="E356">
            <v>0</v>
          </cell>
          <cell r="F356">
            <v>0</v>
          </cell>
          <cell r="G356">
            <v>0</v>
          </cell>
          <cell r="H356">
            <v>0</v>
          </cell>
          <cell r="I356">
            <v>0</v>
          </cell>
          <cell r="J356">
            <v>0.1072000000089407</v>
          </cell>
          <cell r="K356">
            <v>0.6446403961948095</v>
          </cell>
          <cell r="L356">
            <v>0.132400000006333</v>
          </cell>
          <cell r="M356">
            <v>0.7961789967645232</v>
          </cell>
          <cell r="N356">
            <v>0.42060003554627173</v>
          </cell>
          <cell r="O356">
            <v>2.5292516187638645</v>
          </cell>
          <cell r="P356" t="str">
            <v>G3</v>
          </cell>
          <cell r="Q356" t="str">
            <v>MAJOR</v>
          </cell>
          <cell r="R356" t="str">
            <v>Highly permeable geology and unlikely to be concerns over groundwater pollution</v>
          </cell>
        </row>
        <row r="357">
          <cell r="A357" t="str">
            <v>ELR011a</v>
          </cell>
          <cell r="B357">
            <v>1264</v>
          </cell>
          <cell r="C357">
            <v>8.859699838676095</v>
          </cell>
          <cell r="D357">
            <v>0</v>
          </cell>
          <cell r="E357">
            <v>0</v>
          </cell>
          <cell r="F357">
            <v>0</v>
          </cell>
          <cell r="G357">
            <v>0</v>
          </cell>
          <cell r="H357">
            <v>0</v>
          </cell>
          <cell r="I357">
            <v>0</v>
          </cell>
          <cell r="J357">
            <v>0.09765621149692696</v>
          </cell>
          <cell r="K357">
            <v>1.1022519190844249</v>
          </cell>
          <cell r="L357">
            <v>0.1334631303601862</v>
          </cell>
          <cell r="M357">
            <v>1.50640690757453</v>
          </cell>
          <cell r="N357">
            <v>0.5452739481976037</v>
          </cell>
          <cell r="O357">
            <v>6.154542006234423</v>
          </cell>
          <cell r="P357" t="str">
            <v>M4</v>
          </cell>
          <cell r="Q357" t="str">
            <v>MINOR</v>
          </cell>
          <cell r="R357" t="str">
            <v>Infiltration or attenuation depending on site characteristics, and not in any SPZ</v>
          </cell>
        </row>
        <row r="358">
          <cell r="A358" t="str">
            <v>ELR011b</v>
          </cell>
          <cell r="B358">
            <v>1263</v>
          </cell>
          <cell r="C358">
            <v>10.750160350770544</v>
          </cell>
          <cell r="D358">
            <v>0</v>
          </cell>
          <cell r="E358">
            <v>0</v>
          </cell>
          <cell r="F358">
            <v>0</v>
          </cell>
          <cell r="G358">
            <v>0</v>
          </cell>
          <cell r="H358">
            <v>0</v>
          </cell>
          <cell r="I358">
            <v>0</v>
          </cell>
          <cell r="J358">
            <v>0.06019225323109308</v>
          </cell>
          <cell r="K358">
            <v>0.5599195850765022</v>
          </cell>
          <cell r="L358">
            <v>0.0865511193607893</v>
          </cell>
          <cell r="M358">
            <v>0.8051146823552778</v>
          </cell>
          <cell r="N358">
            <v>0.12209191466987472</v>
          </cell>
          <cell r="O358">
            <v>1.1357218002903882</v>
          </cell>
          <cell r="P358" t="str">
            <v>M4</v>
          </cell>
          <cell r="Q358" t="str">
            <v>MINOR</v>
          </cell>
          <cell r="R358" t="str">
            <v>Infiltration or attenuation depending on site characteristics, and not in any SPZ</v>
          </cell>
        </row>
        <row r="359">
          <cell r="A359" t="str">
            <v>ELR012</v>
          </cell>
          <cell r="B359">
            <v>1282</v>
          </cell>
          <cell r="C359">
            <v>11.889660636682834</v>
          </cell>
          <cell r="D359">
            <v>0</v>
          </cell>
          <cell r="E359">
            <v>0</v>
          </cell>
          <cell r="F359">
            <v>0</v>
          </cell>
          <cell r="G359">
            <v>0</v>
          </cell>
          <cell r="H359">
            <v>0</v>
          </cell>
          <cell r="I359">
            <v>0</v>
          </cell>
          <cell r="J359">
            <v>0.2338531374561535</v>
          </cell>
          <cell r="K359">
            <v>1.966861331051393</v>
          </cell>
          <cell r="L359">
            <v>0.2658531374546634</v>
          </cell>
          <cell r="M359">
            <v>2.236002738668875</v>
          </cell>
          <cell r="N359">
            <v>0.5429002816872155</v>
          </cell>
          <cell r="O359">
            <v>4.566154563000904</v>
          </cell>
          <cell r="P359" t="str">
            <v>M4</v>
          </cell>
          <cell r="Q359" t="str">
            <v>MINOR</v>
          </cell>
          <cell r="R359" t="str">
            <v>Infiltration or attenuation depending on site characteristics, and not in any SPZ</v>
          </cell>
        </row>
        <row r="360">
          <cell r="A360" t="str">
            <v>ELR013</v>
          </cell>
          <cell r="B360">
            <v>1283</v>
          </cell>
          <cell r="C360">
            <v>10.778934940303879</v>
          </cell>
          <cell r="D360">
            <v>0</v>
          </cell>
          <cell r="E360">
            <v>0</v>
          </cell>
          <cell r="F360">
            <v>0</v>
          </cell>
          <cell r="G360">
            <v>0</v>
          </cell>
          <cell r="H360">
            <v>0</v>
          </cell>
          <cell r="I360">
            <v>0</v>
          </cell>
          <cell r="J360">
            <v>0.004928578445589253</v>
          </cell>
          <cell r="K360">
            <v>0.04572416915850043</v>
          </cell>
          <cell r="L360">
            <v>0.004928578445589253</v>
          </cell>
          <cell r="M360">
            <v>0.04572416915850043</v>
          </cell>
          <cell r="N360">
            <v>0.005116141210510908</v>
          </cell>
          <cell r="O360">
            <v>0.04746425540969704</v>
          </cell>
          <cell r="P360" t="str">
            <v>M4</v>
          </cell>
          <cell r="Q360" t="str">
            <v>MINOR</v>
          </cell>
          <cell r="R360" t="str">
            <v>Infiltration or attenuation depending on site characteristics, and not in any SPZ</v>
          </cell>
        </row>
        <row r="361">
          <cell r="A361" t="str">
            <v>ELR014</v>
          </cell>
          <cell r="B361">
            <v>1284</v>
          </cell>
          <cell r="C361">
            <v>2.7270926797601884</v>
          </cell>
          <cell r="D361">
            <v>0.014405076609290959</v>
          </cell>
          <cell r="E361">
            <v>0.528221014129879</v>
          </cell>
          <cell r="F361">
            <v>0.01954262857951672</v>
          </cell>
          <cell r="G361">
            <v>0.7166103566834124</v>
          </cell>
          <cell r="H361">
            <v>0.045927166188511066</v>
          </cell>
          <cell r="I361">
            <v>1.684107273998101</v>
          </cell>
          <cell r="J361">
            <v>0.010316402109490808</v>
          </cell>
          <cell r="K361">
            <v>0.37829305127972396</v>
          </cell>
          <cell r="L361">
            <v>0.029020949723863498</v>
          </cell>
          <cell r="M361">
            <v>1.0641717437492995</v>
          </cell>
          <cell r="N361">
            <v>0.30223182986518393</v>
          </cell>
          <cell r="O361">
            <v>11.082565404112382</v>
          </cell>
          <cell r="P361" t="str">
            <v>G4</v>
          </cell>
          <cell r="Q361" t="str">
            <v>MAJOR</v>
          </cell>
          <cell r="R361" t="str">
            <v>Highly permeable geology and not in any SPZ</v>
          </cell>
        </row>
        <row r="362">
          <cell r="A362" t="str">
            <v>ELR015</v>
          </cell>
          <cell r="B362">
            <v>1285</v>
          </cell>
          <cell r="C362">
            <v>4.587352821382266</v>
          </cell>
          <cell r="D362">
            <v>0</v>
          </cell>
          <cell r="E362">
            <v>0</v>
          </cell>
          <cell r="F362">
            <v>0</v>
          </cell>
          <cell r="G362">
            <v>0</v>
          </cell>
          <cell r="H362">
            <v>0</v>
          </cell>
          <cell r="I362">
            <v>0</v>
          </cell>
          <cell r="J362">
            <v>0</v>
          </cell>
          <cell r="K362">
            <v>0</v>
          </cell>
          <cell r="L362">
            <v>0</v>
          </cell>
          <cell r="M362">
            <v>0</v>
          </cell>
          <cell r="N362">
            <v>0</v>
          </cell>
          <cell r="O362">
            <v>0</v>
          </cell>
          <cell r="P362" t="str">
            <v>G4</v>
          </cell>
          <cell r="Q362" t="str">
            <v>MAJOR</v>
          </cell>
          <cell r="R362" t="str">
            <v>Highly permeable geology and not in any SPZ</v>
          </cell>
        </row>
        <row r="363">
          <cell r="A363" t="str">
            <v>ELR016</v>
          </cell>
          <cell r="B363">
            <v>1286</v>
          </cell>
          <cell r="C363">
            <v>4.5073966644007575</v>
          </cell>
          <cell r="D363">
            <v>0</v>
          </cell>
          <cell r="E363">
            <v>0</v>
          </cell>
          <cell r="F363">
            <v>0</v>
          </cell>
          <cell r="G363">
            <v>0</v>
          </cell>
          <cell r="H363">
            <v>0</v>
          </cell>
          <cell r="I363">
            <v>0</v>
          </cell>
          <cell r="J363">
            <v>0.039055203474484004</v>
          </cell>
          <cell r="K363">
            <v>0.8664691923597599</v>
          </cell>
          <cell r="L363">
            <v>0.08980838362065774</v>
          </cell>
          <cell r="M363">
            <v>1.9924668341253577</v>
          </cell>
          <cell r="N363">
            <v>0.29461229772613434</v>
          </cell>
          <cell r="O363">
            <v>6.536196382558712</v>
          </cell>
          <cell r="P363" t="str">
            <v>M4</v>
          </cell>
          <cell r="Q363" t="str">
            <v>MINOR</v>
          </cell>
          <cell r="R363" t="str">
            <v>Infiltration or attenuation depending on site characteristics, and not in any SPZ</v>
          </cell>
        </row>
        <row r="364">
          <cell r="A364" t="str">
            <v>ELR017</v>
          </cell>
          <cell r="B364">
            <v>1255</v>
          </cell>
          <cell r="C364">
            <v>1.2541145681855186</v>
          </cell>
          <cell r="D364">
            <v>0</v>
          </cell>
          <cell r="E364">
            <v>0</v>
          </cell>
          <cell r="F364">
            <v>0</v>
          </cell>
          <cell r="G364">
            <v>0</v>
          </cell>
          <cell r="H364">
            <v>0</v>
          </cell>
          <cell r="I364">
            <v>0</v>
          </cell>
          <cell r="J364">
            <v>0</v>
          </cell>
          <cell r="K364">
            <v>0</v>
          </cell>
          <cell r="L364">
            <v>0</v>
          </cell>
          <cell r="M364">
            <v>0</v>
          </cell>
          <cell r="N364">
            <v>0</v>
          </cell>
          <cell r="O364">
            <v>0</v>
          </cell>
          <cell r="P364" t="str">
            <v>M4</v>
          </cell>
          <cell r="Q364" t="str">
            <v>MINOR</v>
          </cell>
          <cell r="R364" t="str">
            <v>Infiltration or attenuation depending on site characteristics, and not in any SPZ</v>
          </cell>
        </row>
        <row r="365">
          <cell r="A365" t="str">
            <v>ELR017</v>
          </cell>
          <cell r="B365">
            <v>1287</v>
          </cell>
          <cell r="C365">
            <v>10.734370312005181</v>
          </cell>
          <cell r="D365">
            <v>0</v>
          </cell>
          <cell r="E365">
            <v>0</v>
          </cell>
          <cell r="F365">
            <v>0</v>
          </cell>
          <cell r="G365">
            <v>0</v>
          </cell>
          <cell r="H365">
            <v>0</v>
          </cell>
          <cell r="I365">
            <v>0</v>
          </cell>
          <cell r="J365">
            <v>0.11122458967817088</v>
          </cell>
          <cell r="K365">
            <v>1.03615383525365</v>
          </cell>
          <cell r="L365">
            <v>0.1720245566673183</v>
          </cell>
          <cell r="M365">
            <v>1.6025584330263722</v>
          </cell>
          <cell r="N365">
            <v>0.3532142664793536</v>
          </cell>
          <cell r="O365">
            <v>3.2904982426805542</v>
          </cell>
          <cell r="P365" t="str">
            <v>M4</v>
          </cell>
          <cell r="Q365" t="str">
            <v>MINOR</v>
          </cell>
          <cell r="R365" t="str">
            <v>Infiltration or attenuation depending on site characteristics, and not in any SPZ</v>
          </cell>
        </row>
        <row r="366">
          <cell r="A366" t="str">
            <v>ELR018</v>
          </cell>
          <cell r="B366">
            <v>1288</v>
          </cell>
          <cell r="C366">
            <v>3.310758264085766</v>
          </cell>
          <cell r="D366">
            <v>0</v>
          </cell>
          <cell r="E366">
            <v>0</v>
          </cell>
          <cell r="F366">
            <v>0</v>
          </cell>
          <cell r="G366">
            <v>0</v>
          </cell>
          <cell r="H366">
            <v>0</v>
          </cell>
          <cell r="I366">
            <v>0</v>
          </cell>
          <cell r="J366">
            <v>0.03855507806866352</v>
          </cell>
          <cell r="K366">
            <v>1.1645392080388004</v>
          </cell>
          <cell r="L366">
            <v>0.06905363754487383</v>
          </cell>
          <cell r="M366">
            <v>2.0857348086675342</v>
          </cell>
          <cell r="N366">
            <v>0.14050298662797586</v>
          </cell>
          <cell r="O366">
            <v>4.2438310326705295</v>
          </cell>
          <cell r="P366" t="str">
            <v>M4</v>
          </cell>
          <cell r="Q366" t="str">
            <v>MINOR</v>
          </cell>
          <cell r="R366" t="str">
            <v>Infiltration or attenuation depending on site characteristics, and not in any SPZ</v>
          </cell>
        </row>
        <row r="367">
          <cell r="A367" t="str">
            <v>ELR019</v>
          </cell>
          <cell r="B367">
            <v>1289</v>
          </cell>
          <cell r="C367">
            <v>2.7978471917735743</v>
          </cell>
          <cell r="D367">
            <v>0</v>
          </cell>
          <cell r="E367">
            <v>0</v>
          </cell>
          <cell r="F367">
            <v>0</v>
          </cell>
          <cell r="G367">
            <v>0</v>
          </cell>
          <cell r="H367">
            <v>0</v>
          </cell>
          <cell r="I367">
            <v>0</v>
          </cell>
          <cell r="J367">
            <v>0.003684788954043958</v>
          </cell>
          <cell r="K367">
            <v>0.13170086503931422</v>
          </cell>
          <cell r="L367">
            <v>0.011667635371348885</v>
          </cell>
          <cell r="M367">
            <v>0.41702189475018075</v>
          </cell>
          <cell r="N367">
            <v>0.035162495028822294</v>
          </cell>
          <cell r="O367">
            <v>1.2567696739196306</v>
          </cell>
          <cell r="P367" t="str">
            <v>M4</v>
          </cell>
          <cell r="Q367" t="str">
            <v>MINOR</v>
          </cell>
          <cell r="R367" t="str">
            <v>Infiltration or attenuation depending on site characteristics, and not in any SPZ</v>
          </cell>
        </row>
        <row r="368">
          <cell r="A368" t="str">
            <v>ELR020</v>
          </cell>
          <cell r="B368">
            <v>1290</v>
          </cell>
          <cell r="C368">
            <v>8.398298052273432</v>
          </cell>
          <cell r="D368">
            <v>0</v>
          </cell>
          <cell r="E368">
            <v>0</v>
          </cell>
          <cell r="F368">
            <v>0</v>
          </cell>
          <cell r="G368">
            <v>0</v>
          </cell>
          <cell r="H368">
            <v>0</v>
          </cell>
          <cell r="I368">
            <v>0</v>
          </cell>
          <cell r="J368">
            <v>0.48423888761420275</v>
          </cell>
          <cell r="K368">
            <v>5.765916910785496</v>
          </cell>
          <cell r="L368">
            <v>1.2442569269908978</v>
          </cell>
          <cell r="M368">
            <v>14.81558429155864</v>
          </cell>
          <cell r="N368">
            <v>2.931163757030701</v>
          </cell>
          <cell r="O368">
            <v>34.9018781994434</v>
          </cell>
          <cell r="P368" t="str">
            <v>G2</v>
          </cell>
          <cell r="Q368" t="str">
            <v>MAJOR</v>
          </cell>
          <cell r="R368" t="str">
            <v>Highly permeable geology and suitable for infiltration SUDS, but some consideration will need to be given to groundwater protection</v>
          </cell>
        </row>
        <row r="369">
          <cell r="A369" t="str">
            <v>ELR021</v>
          </cell>
          <cell r="B369">
            <v>1249</v>
          </cell>
          <cell r="C369">
            <v>2.3089953466313284</v>
          </cell>
          <cell r="D369">
            <v>0</v>
          </cell>
          <cell r="E369">
            <v>0</v>
          </cell>
          <cell r="F369">
            <v>0</v>
          </cell>
          <cell r="G369">
            <v>0</v>
          </cell>
          <cell r="H369">
            <v>0</v>
          </cell>
          <cell r="I369">
            <v>0</v>
          </cell>
          <cell r="J369">
            <v>0.011758801016606181</v>
          </cell>
          <cell r="K369">
            <v>0.5092604900118788</v>
          </cell>
          <cell r="L369">
            <v>0.01590103868771584</v>
          </cell>
          <cell r="M369">
            <v>0.6886561599578104</v>
          </cell>
          <cell r="N369">
            <v>0.047982819586603956</v>
          </cell>
          <cell r="O369">
            <v>2.0780821259171316</v>
          </cell>
          <cell r="P369" t="str">
            <v>G2</v>
          </cell>
          <cell r="Q369" t="str">
            <v>MAJOR</v>
          </cell>
          <cell r="R369" t="str">
            <v>Highly permeable geology and suitable for infiltration SUDS, but some consideration will need to be given to groundwater protection</v>
          </cell>
        </row>
        <row r="370">
          <cell r="A370" t="str">
            <v>ELR022</v>
          </cell>
          <cell r="B370">
            <v>1291</v>
          </cell>
          <cell r="C370">
            <v>8.72788833375535</v>
          </cell>
          <cell r="D370">
            <v>0</v>
          </cell>
          <cell r="E370">
            <v>0</v>
          </cell>
          <cell r="F370">
            <v>0</v>
          </cell>
          <cell r="G370">
            <v>0</v>
          </cell>
          <cell r="H370">
            <v>0</v>
          </cell>
          <cell r="I370">
            <v>0</v>
          </cell>
          <cell r="J370">
            <v>0.046000000000931324</v>
          </cell>
          <cell r="K370">
            <v>0.5270461564342551</v>
          </cell>
          <cell r="L370">
            <v>0.06479999999832362</v>
          </cell>
          <cell r="M370">
            <v>0.7424476290296682</v>
          </cell>
          <cell r="N370">
            <v>0.10119999999124557</v>
          </cell>
          <cell r="O370">
            <v>1.1595015440315815</v>
          </cell>
          <cell r="P370" t="str">
            <v>G2</v>
          </cell>
          <cell r="Q370" t="str">
            <v>MAJOR</v>
          </cell>
          <cell r="R370" t="str">
            <v>Highly permeable geology and suitable for infiltration SUDS, but some consideration will need to be given to groundwater protection</v>
          </cell>
        </row>
        <row r="371">
          <cell r="A371" t="str">
            <v>ELR023/ELR024</v>
          </cell>
          <cell r="B371">
            <v>324</v>
          </cell>
          <cell r="C371">
            <v>16.4261417521</v>
          </cell>
          <cell r="D371">
            <v>0</v>
          </cell>
          <cell r="E371">
            <v>0</v>
          </cell>
          <cell r="F371">
            <v>0</v>
          </cell>
          <cell r="G371">
            <v>0</v>
          </cell>
          <cell r="H371">
            <v>0</v>
          </cell>
          <cell r="I371">
            <v>0</v>
          </cell>
          <cell r="J371">
            <v>0.2560119379011446</v>
          </cell>
          <cell r="K371">
            <v>1.5585640363076423</v>
          </cell>
          <cell r="L371">
            <v>0.5257526758250811</v>
          </cell>
          <cell r="M371">
            <v>3.2007070422235113</v>
          </cell>
          <cell r="N371">
            <v>2.278028260299023</v>
          </cell>
          <cell r="O371">
            <v>13.868310006564924</v>
          </cell>
          <cell r="P371" t="str">
            <v>Poor</v>
          </cell>
          <cell r="Q371" t="str">
            <v>NONE</v>
          </cell>
          <cell r="R371" t="str">
            <v>Geology has very low permeability and infiltraion SUDS are likely to be less suitable, although site investigations should be carried out to confirm this</v>
          </cell>
        </row>
        <row r="372">
          <cell r="A372" t="str">
            <v>ELR023/ELR024</v>
          </cell>
          <cell r="B372">
            <v>1243</v>
          </cell>
          <cell r="C372">
            <v>16.4261417520308</v>
          </cell>
          <cell r="D372">
            <v>0</v>
          </cell>
          <cell r="E372">
            <v>0</v>
          </cell>
          <cell r="F372">
            <v>0</v>
          </cell>
          <cell r="G372">
            <v>0</v>
          </cell>
          <cell r="H372">
            <v>0</v>
          </cell>
          <cell r="I372">
            <v>0</v>
          </cell>
          <cell r="J372">
            <v>0.25601179926234985</v>
          </cell>
          <cell r="K372">
            <v>1.558563192301068</v>
          </cell>
          <cell r="L372">
            <v>0.5257527272446901</v>
          </cell>
          <cell r="M372">
            <v>3.200707355272215</v>
          </cell>
          <cell r="N372">
            <v>2.278028418658267</v>
          </cell>
          <cell r="O372">
            <v>13.868310970691757</v>
          </cell>
          <cell r="P372" t="str">
            <v>Poor</v>
          </cell>
          <cell r="Q372" t="str">
            <v>NONE</v>
          </cell>
          <cell r="R372" t="str">
            <v>Geology has very low permeability and infiltraion SUDS are likely to be less suitable, although site investigations should be carried out to confirm this</v>
          </cell>
        </row>
        <row r="373">
          <cell r="A373" t="str">
            <v>ELR025</v>
          </cell>
          <cell r="B373">
            <v>1292</v>
          </cell>
          <cell r="C373">
            <v>5.066527667060991</v>
          </cell>
          <cell r="D373">
            <v>0</v>
          </cell>
          <cell r="E373">
            <v>0</v>
          </cell>
          <cell r="F373">
            <v>0</v>
          </cell>
          <cell r="G373">
            <v>0</v>
          </cell>
          <cell r="H373">
            <v>0</v>
          </cell>
          <cell r="I373">
            <v>0</v>
          </cell>
          <cell r="J373">
            <v>0.21726442180755443</v>
          </cell>
          <cell r="K373">
            <v>4.288231232211665</v>
          </cell>
          <cell r="L373">
            <v>0.3547618306498457</v>
          </cell>
          <cell r="M373">
            <v>7.002070332236775</v>
          </cell>
          <cell r="N373">
            <v>1.0770061944906186</v>
          </cell>
          <cell r="O373">
            <v>21.257284382212248</v>
          </cell>
          <cell r="P373" t="str">
            <v>M4</v>
          </cell>
          <cell r="Q373" t="str">
            <v>MINOR</v>
          </cell>
          <cell r="R373" t="str">
            <v>Infiltration or attenuation depending on site characteristics, and not in any SPZ</v>
          </cell>
        </row>
        <row r="374">
          <cell r="A374" t="str">
            <v>ELR026</v>
          </cell>
          <cell r="B374">
            <v>1293</v>
          </cell>
          <cell r="C374">
            <v>1.9319310841916246</v>
          </cell>
          <cell r="D374">
            <v>0</v>
          </cell>
          <cell r="E374">
            <v>0</v>
          </cell>
          <cell r="F374">
            <v>0</v>
          </cell>
          <cell r="G374">
            <v>0</v>
          </cell>
          <cell r="H374">
            <v>0</v>
          </cell>
          <cell r="I374">
            <v>0</v>
          </cell>
          <cell r="J374">
            <v>0</v>
          </cell>
          <cell r="K374">
            <v>0</v>
          </cell>
          <cell r="L374">
            <v>0</v>
          </cell>
          <cell r="M374">
            <v>0</v>
          </cell>
          <cell r="N374">
            <v>0.2353114476872703</v>
          </cell>
          <cell r="O374">
            <v>12.18011603067774</v>
          </cell>
          <cell r="P374" t="str">
            <v>M4</v>
          </cell>
          <cell r="Q374" t="str">
            <v>MINOR</v>
          </cell>
          <cell r="R374" t="str">
            <v>Infiltration or attenuation depending on site characteristics, and not in any SPZ</v>
          </cell>
        </row>
        <row r="375">
          <cell r="A375" t="str">
            <v>ELR027</v>
          </cell>
          <cell r="B375">
            <v>1294</v>
          </cell>
          <cell r="C375">
            <v>5.539874459550436</v>
          </cell>
          <cell r="D375">
            <v>0</v>
          </cell>
          <cell r="E375">
            <v>0</v>
          </cell>
          <cell r="F375">
            <v>0</v>
          </cell>
          <cell r="G375">
            <v>0</v>
          </cell>
          <cell r="H375">
            <v>0</v>
          </cell>
          <cell r="I375">
            <v>0</v>
          </cell>
          <cell r="J375">
            <v>0</v>
          </cell>
          <cell r="K375">
            <v>0</v>
          </cell>
          <cell r="L375">
            <v>0</v>
          </cell>
          <cell r="M375">
            <v>0</v>
          </cell>
          <cell r="N375">
            <v>0.024799999996088444</v>
          </cell>
          <cell r="O375">
            <v>0.4476635739160952</v>
          </cell>
          <cell r="P375" t="str">
            <v>Poor</v>
          </cell>
          <cell r="Q375" t="str">
            <v>NONE</v>
          </cell>
          <cell r="R375" t="str">
            <v>Geology has very low permeability and infiltraion SUDS are likely to be less suitable, although site investigations should be carried out to confirm this</v>
          </cell>
        </row>
        <row r="376">
          <cell r="A376" t="str">
            <v>ELR028</v>
          </cell>
          <cell r="B376">
            <v>1295</v>
          </cell>
          <cell r="C376">
            <v>8.465935020661078</v>
          </cell>
          <cell r="D376">
            <v>0</v>
          </cell>
          <cell r="E376">
            <v>0</v>
          </cell>
          <cell r="F376">
            <v>0</v>
          </cell>
          <cell r="G376">
            <v>0</v>
          </cell>
          <cell r="H376">
            <v>0</v>
          </cell>
          <cell r="I376">
            <v>0</v>
          </cell>
          <cell r="J376">
            <v>0</v>
          </cell>
          <cell r="K376">
            <v>0</v>
          </cell>
          <cell r="L376">
            <v>0.031178914656327605</v>
          </cell>
          <cell r="M376">
            <v>0.3682867229695905</v>
          </cell>
          <cell r="N376">
            <v>0.09761596639394106</v>
          </cell>
          <cell r="O376">
            <v>1.1530441251404566</v>
          </cell>
          <cell r="P376" t="str">
            <v>M4</v>
          </cell>
          <cell r="Q376" t="str">
            <v>MINOR</v>
          </cell>
          <cell r="R376" t="str">
            <v>Infiltration or attenuation depending on site characteristics, and not in any SPZ</v>
          </cell>
        </row>
        <row r="377">
          <cell r="A377" t="str">
            <v>ELR029</v>
          </cell>
          <cell r="B377">
            <v>1296</v>
          </cell>
          <cell r="C377">
            <v>6.57744017671595</v>
          </cell>
          <cell r="D377">
            <v>0</v>
          </cell>
          <cell r="E377">
            <v>0</v>
          </cell>
          <cell r="F377">
            <v>0</v>
          </cell>
          <cell r="G377">
            <v>0</v>
          </cell>
          <cell r="H377">
            <v>0</v>
          </cell>
          <cell r="I377">
            <v>0</v>
          </cell>
          <cell r="J377">
            <v>0.09996652430907081</v>
          </cell>
          <cell r="K377">
            <v>1.519839354266588</v>
          </cell>
          <cell r="L377">
            <v>0.20232251093147197</v>
          </cell>
          <cell r="M377">
            <v>3.0760068582256506</v>
          </cell>
          <cell r="N377">
            <v>0.6976852064020513</v>
          </cell>
          <cell r="O377">
            <v>10.607245184408482</v>
          </cell>
          <cell r="P377" t="str">
            <v>M4</v>
          </cell>
          <cell r="Q377" t="str">
            <v>MINOR</v>
          </cell>
          <cell r="R377" t="str">
            <v>Infiltration or attenuation depending on site characteristics, and not in any SPZ</v>
          </cell>
        </row>
        <row r="378">
          <cell r="A378" t="str">
            <v>ELR030</v>
          </cell>
          <cell r="B378">
            <v>1297</v>
          </cell>
          <cell r="C378">
            <v>0.9305527792096773</v>
          </cell>
          <cell r="D378">
            <v>0</v>
          </cell>
          <cell r="E378">
            <v>0</v>
          </cell>
          <cell r="F378">
            <v>0</v>
          </cell>
          <cell r="G378">
            <v>0</v>
          </cell>
          <cell r="H378">
            <v>0</v>
          </cell>
          <cell r="I378">
            <v>0</v>
          </cell>
          <cell r="J378">
            <v>0</v>
          </cell>
          <cell r="K378">
            <v>0</v>
          </cell>
          <cell r="L378">
            <v>0.029889120648515746</v>
          </cell>
          <cell r="M378">
            <v>3.211974787061591</v>
          </cell>
          <cell r="N378">
            <v>0.08322523503269903</v>
          </cell>
          <cell r="O378">
            <v>8.943634030450438</v>
          </cell>
          <cell r="P378" t="str">
            <v>M4</v>
          </cell>
          <cell r="Q378" t="str">
            <v>MINOR</v>
          </cell>
          <cell r="R378" t="str">
            <v>Infiltration or attenuation depending on site characteristics, and not in any SPZ</v>
          </cell>
        </row>
        <row r="379">
          <cell r="A379" t="str">
            <v>ELR031</v>
          </cell>
          <cell r="B379">
            <v>1257</v>
          </cell>
          <cell r="C379">
            <v>5.398329337112134</v>
          </cell>
          <cell r="D379">
            <v>0.0001505591784028438</v>
          </cell>
          <cell r="E379">
            <v>0.002788995798529518</v>
          </cell>
          <cell r="F379">
            <v>0</v>
          </cell>
          <cell r="G379">
            <v>0</v>
          </cell>
          <cell r="H379">
            <v>0.015060396079617315</v>
          </cell>
          <cell r="I379">
            <v>0.2789825358760708</v>
          </cell>
          <cell r="J379">
            <v>0.4312785880970763</v>
          </cell>
          <cell r="K379">
            <v>7.989112207959345</v>
          </cell>
          <cell r="L379">
            <v>0.7184567306832774</v>
          </cell>
          <cell r="M379">
            <v>13.308871797503555</v>
          </cell>
          <cell r="N379">
            <v>1.1535769961156286</v>
          </cell>
          <cell r="O379">
            <v>21.369148195258887</v>
          </cell>
          <cell r="P379" t="str">
            <v>M4</v>
          </cell>
          <cell r="Q379" t="str">
            <v>MINOR</v>
          </cell>
          <cell r="R379" t="str">
            <v>Infiltration or attenuation depending on site characteristics, and not in any SPZ</v>
          </cell>
        </row>
        <row r="380">
          <cell r="A380" t="str">
            <v>ELR032</v>
          </cell>
          <cell r="B380">
            <v>1298</v>
          </cell>
          <cell r="C380">
            <v>5.523533194869331</v>
          </cell>
          <cell r="D380">
            <v>0</v>
          </cell>
          <cell r="E380">
            <v>0</v>
          </cell>
          <cell r="F380">
            <v>0</v>
          </cell>
          <cell r="G380">
            <v>0</v>
          </cell>
          <cell r="H380">
            <v>0</v>
          </cell>
          <cell r="I380">
            <v>0</v>
          </cell>
          <cell r="J380">
            <v>0.015599979257857758</v>
          </cell>
          <cell r="K380">
            <v>0.2824275460559951</v>
          </cell>
          <cell r="L380">
            <v>0.13143226567705935</v>
          </cell>
          <cell r="M380">
            <v>2.379496257923161</v>
          </cell>
          <cell r="N380">
            <v>0.5144270441676317</v>
          </cell>
          <cell r="O380">
            <v>9.313369287713703</v>
          </cell>
          <cell r="P380" t="str">
            <v>M4</v>
          </cell>
          <cell r="Q380" t="str">
            <v>MINOR</v>
          </cell>
          <cell r="R380" t="str">
            <v>Infiltration or attenuation depending on site characteristics, and not in any SPZ</v>
          </cell>
        </row>
        <row r="381">
          <cell r="A381" t="str">
            <v>ELR033</v>
          </cell>
          <cell r="B381">
            <v>1261</v>
          </cell>
          <cell r="C381">
            <v>8.564321704471936</v>
          </cell>
          <cell r="D381">
            <v>0</v>
          </cell>
          <cell r="E381">
            <v>0</v>
          </cell>
          <cell r="F381">
            <v>0</v>
          </cell>
          <cell r="G381">
            <v>0</v>
          </cell>
          <cell r="H381">
            <v>0</v>
          </cell>
          <cell r="I381">
            <v>0</v>
          </cell>
          <cell r="J381">
            <v>0</v>
          </cell>
          <cell r="K381">
            <v>0</v>
          </cell>
          <cell r="L381">
            <v>0.04406440734811715</v>
          </cell>
          <cell r="M381">
            <v>0.5145113514956886</v>
          </cell>
          <cell r="N381">
            <v>0.36637516470959847</v>
          </cell>
          <cell r="O381">
            <v>4.2779238958094306</v>
          </cell>
          <cell r="P381" t="str">
            <v>M4</v>
          </cell>
          <cell r="Q381" t="str">
            <v>MINOR</v>
          </cell>
          <cell r="R381" t="str">
            <v>Infiltration or attenuation depending on site characteristics, and not in any SPZ</v>
          </cell>
        </row>
        <row r="382">
          <cell r="A382" t="str">
            <v>ELR034</v>
          </cell>
          <cell r="B382">
            <v>1299</v>
          </cell>
          <cell r="C382">
            <v>23.634148970721704</v>
          </cell>
          <cell r="D382">
            <v>0</v>
          </cell>
          <cell r="E382">
            <v>0</v>
          </cell>
          <cell r="F382">
            <v>0</v>
          </cell>
          <cell r="G382">
            <v>0</v>
          </cell>
          <cell r="H382">
            <v>0</v>
          </cell>
          <cell r="I382">
            <v>0</v>
          </cell>
          <cell r="J382">
            <v>0.19040000001005827</v>
          </cell>
          <cell r="K382">
            <v>0.8056139455071063</v>
          </cell>
          <cell r="L382">
            <v>0.3687999999932945</v>
          </cell>
          <cell r="M382">
            <v>1.5604539027411939</v>
          </cell>
          <cell r="N382">
            <v>1.6629070731222741</v>
          </cell>
          <cell r="O382">
            <v>7.0360353367591335</v>
          </cell>
          <cell r="P382" t="str">
            <v>M4</v>
          </cell>
          <cell r="Q382" t="str">
            <v>MINOR</v>
          </cell>
          <cell r="R382" t="str">
            <v>Infiltration or attenuation depending on site characteristics, and not in any SPZ</v>
          </cell>
        </row>
        <row r="383">
          <cell r="A383" t="str">
            <v>ELR035</v>
          </cell>
          <cell r="B383">
            <v>1252</v>
          </cell>
          <cell r="C383">
            <v>10.765466307156151</v>
          </cell>
          <cell r="D383">
            <v>0</v>
          </cell>
          <cell r="E383">
            <v>0</v>
          </cell>
          <cell r="F383">
            <v>0</v>
          </cell>
          <cell r="G383">
            <v>0</v>
          </cell>
          <cell r="H383">
            <v>0</v>
          </cell>
          <cell r="I383">
            <v>0</v>
          </cell>
          <cell r="J383">
            <v>0</v>
          </cell>
          <cell r="K383">
            <v>0</v>
          </cell>
          <cell r="L383">
            <v>0</v>
          </cell>
          <cell r="M383">
            <v>0</v>
          </cell>
          <cell r="N383">
            <v>0.27312920654493494</v>
          </cell>
          <cell r="O383">
            <v>2.5370866319406638</v>
          </cell>
          <cell r="P383" t="str">
            <v>M4</v>
          </cell>
          <cell r="Q383" t="str">
            <v>MINOR</v>
          </cell>
          <cell r="R383" t="str">
            <v>Infiltration or attenuation depending on site characteristics, and not in any SPZ</v>
          </cell>
        </row>
        <row r="384">
          <cell r="A384" t="str">
            <v>ELR036</v>
          </cell>
          <cell r="B384">
            <v>1303</v>
          </cell>
          <cell r="C384">
            <v>13.753455769318066</v>
          </cell>
          <cell r="D384">
            <v>0</v>
          </cell>
          <cell r="E384">
            <v>0</v>
          </cell>
          <cell r="F384">
            <v>0</v>
          </cell>
          <cell r="G384">
            <v>0</v>
          </cell>
          <cell r="H384">
            <v>0</v>
          </cell>
          <cell r="I384">
            <v>0</v>
          </cell>
          <cell r="J384">
            <v>0.06879999999981373</v>
          </cell>
          <cell r="K384">
            <v>0.5002379122292769</v>
          </cell>
          <cell r="L384">
            <v>0.12600000000037254</v>
          </cell>
          <cell r="M384">
            <v>0.9161333857739229</v>
          </cell>
          <cell r="N384">
            <v>0.44800247528376747</v>
          </cell>
          <cell r="O384">
            <v>3.257381146949227</v>
          </cell>
          <cell r="P384" t="str">
            <v>M4</v>
          </cell>
          <cell r="Q384" t="str">
            <v>MINOR</v>
          </cell>
          <cell r="R384" t="str">
            <v>Infiltration or attenuation depending on site characteristics, and not in any SPZ</v>
          </cell>
        </row>
        <row r="385">
          <cell r="A385" t="str">
            <v>ELR037</v>
          </cell>
          <cell r="B385">
            <v>1304</v>
          </cell>
          <cell r="C385">
            <v>13.01744461574711</v>
          </cell>
          <cell r="D385">
            <v>0</v>
          </cell>
          <cell r="E385">
            <v>0</v>
          </cell>
          <cell r="F385">
            <v>0</v>
          </cell>
          <cell r="G385">
            <v>0</v>
          </cell>
          <cell r="H385">
            <v>0</v>
          </cell>
          <cell r="I385">
            <v>0</v>
          </cell>
          <cell r="J385">
            <v>0.15989042017361135</v>
          </cell>
          <cell r="K385">
            <v>1.2282780906184387</v>
          </cell>
          <cell r="L385">
            <v>0.22848069147607458</v>
          </cell>
          <cell r="M385">
            <v>1.755188504506354</v>
          </cell>
          <cell r="N385">
            <v>0.4638331414783138</v>
          </cell>
          <cell r="O385">
            <v>3.563165852975615</v>
          </cell>
          <cell r="P385" t="str">
            <v>Poor</v>
          </cell>
          <cell r="Q385" t="str">
            <v>NONE</v>
          </cell>
          <cell r="R385" t="str">
            <v>Geology has very low permeability and infiltraion SUDS are likely to be less suitable, although site investigations should be carried out to confirm this</v>
          </cell>
        </row>
        <row r="386">
          <cell r="A386" t="str">
            <v>ELR038</v>
          </cell>
          <cell r="B386">
            <v>1305</v>
          </cell>
          <cell r="C386">
            <v>4.36976021329083</v>
          </cell>
          <cell r="D386">
            <v>0</v>
          </cell>
          <cell r="E386">
            <v>0</v>
          </cell>
          <cell r="F386">
            <v>0</v>
          </cell>
          <cell r="G386">
            <v>0</v>
          </cell>
          <cell r="H386">
            <v>0</v>
          </cell>
          <cell r="I386">
            <v>0</v>
          </cell>
          <cell r="J386">
            <v>0.08345267433548227</v>
          </cell>
          <cell r="K386">
            <v>1.9097769731542036</v>
          </cell>
          <cell r="L386">
            <v>0.22491004534598347</v>
          </cell>
          <cell r="M386">
            <v>5.146965379516915</v>
          </cell>
          <cell r="N386">
            <v>0.5402907767613282</v>
          </cell>
          <cell r="O386">
            <v>12.364311778893693</v>
          </cell>
          <cell r="P386" t="str">
            <v>Poor</v>
          </cell>
          <cell r="Q386" t="str">
            <v>NONE</v>
          </cell>
          <cell r="R386" t="str">
            <v>Geology has very low permeability and infiltraion SUDS are likely to be less suitable, although site investigations should be carried out to confirm this</v>
          </cell>
        </row>
        <row r="387">
          <cell r="A387" t="str">
            <v>ELR039</v>
          </cell>
          <cell r="B387">
            <v>1300</v>
          </cell>
          <cell r="C387">
            <v>6.977022343275588</v>
          </cell>
          <cell r="D387">
            <v>0.013628702650215459</v>
          </cell>
          <cell r="E387">
            <v>0.1953369500579387</v>
          </cell>
          <cell r="F387">
            <v>0.033598921813112026</v>
          </cell>
          <cell r="G387">
            <v>0.481565346361467</v>
          </cell>
          <cell r="H387">
            <v>0.0859204668764126</v>
          </cell>
          <cell r="I387">
            <v>1.2314775938652716</v>
          </cell>
          <cell r="J387">
            <v>0</v>
          </cell>
          <cell r="K387">
            <v>0</v>
          </cell>
          <cell r="L387">
            <v>0</v>
          </cell>
          <cell r="M387">
            <v>0</v>
          </cell>
          <cell r="N387">
            <v>0.021752456168461207</v>
          </cell>
          <cell r="O387">
            <v>0.31177277494927463</v>
          </cell>
          <cell r="P387" t="str">
            <v>G4</v>
          </cell>
          <cell r="Q387" t="str">
            <v>MAJOR</v>
          </cell>
          <cell r="R387" t="str">
            <v>Highly permeable geology and not in any SPZ</v>
          </cell>
        </row>
        <row r="388">
          <cell r="A388" t="str">
            <v>ELR040</v>
          </cell>
          <cell r="B388">
            <v>1301</v>
          </cell>
          <cell r="C388">
            <v>2.794612111796123</v>
          </cell>
          <cell r="D388">
            <v>0.28471058361442386</v>
          </cell>
          <cell r="E388">
            <v>10.187839035430136</v>
          </cell>
          <cell r="F388">
            <v>0.6282888744309448</v>
          </cell>
          <cell r="G388">
            <v>22.482149554098147</v>
          </cell>
          <cell r="H388">
            <v>0.919716624162378</v>
          </cell>
          <cell r="I388">
            <v>32.9103498936483</v>
          </cell>
          <cell r="J388">
            <v>0</v>
          </cell>
          <cell r="K388">
            <v>0</v>
          </cell>
          <cell r="L388">
            <v>0</v>
          </cell>
          <cell r="M388">
            <v>0</v>
          </cell>
          <cell r="N388">
            <v>0.027238440044134563</v>
          </cell>
          <cell r="O388">
            <v>0.9746769481589402</v>
          </cell>
          <cell r="P388" t="str">
            <v>G4</v>
          </cell>
          <cell r="Q388" t="str">
            <v>MAJOR</v>
          </cell>
          <cell r="R388" t="str">
            <v>Highly permeable geology and not in any SPZ</v>
          </cell>
        </row>
        <row r="389">
          <cell r="A389" t="str">
            <v>ELR041</v>
          </cell>
          <cell r="B389">
            <v>1302</v>
          </cell>
          <cell r="C389">
            <v>17.2463935182651</v>
          </cell>
          <cell r="D389">
            <v>0</v>
          </cell>
          <cell r="E389">
            <v>0</v>
          </cell>
          <cell r="F389">
            <v>0</v>
          </cell>
          <cell r="G389">
            <v>0</v>
          </cell>
          <cell r="H389">
            <v>0</v>
          </cell>
          <cell r="I389">
            <v>0</v>
          </cell>
          <cell r="J389">
            <v>0.3809921869854785</v>
          </cell>
          <cell r="K389">
            <v>2.2091122215318926</v>
          </cell>
          <cell r="L389">
            <v>0.7353323533958546</v>
          </cell>
          <cell r="M389">
            <v>4.263687666740804</v>
          </cell>
          <cell r="N389">
            <v>2.2320671719495113</v>
          </cell>
          <cell r="O389">
            <v>12.942225686695602</v>
          </cell>
          <cell r="P389" t="str">
            <v>M4</v>
          </cell>
          <cell r="Q389" t="str">
            <v>MINOR</v>
          </cell>
          <cell r="R389" t="str">
            <v>Infiltration or attenuation depending on site characteristics, and not in any SPZ</v>
          </cell>
        </row>
        <row r="390">
          <cell r="A390" t="str">
            <v>ELR042</v>
          </cell>
          <cell r="B390">
            <v>1254</v>
          </cell>
          <cell r="C390">
            <v>1.8450027523583468</v>
          </cell>
          <cell r="D390">
            <v>0</v>
          </cell>
          <cell r="E390">
            <v>0</v>
          </cell>
          <cell r="F390">
            <v>0</v>
          </cell>
          <cell r="G390">
            <v>0</v>
          </cell>
          <cell r="H390">
            <v>0</v>
          </cell>
          <cell r="I390">
            <v>0</v>
          </cell>
          <cell r="J390">
            <v>0.0339999999942258</v>
          </cell>
          <cell r="K390">
            <v>1.842815678771526</v>
          </cell>
          <cell r="L390">
            <v>0.05639999999199063</v>
          </cell>
          <cell r="M390">
            <v>3.05690600840016</v>
          </cell>
          <cell r="N390">
            <v>0.09680000000763685</v>
          </cell>
          <cell r="O390">
            <v>5.246604639689763</v>
          </cell>
          <cell r="P390" t="str">
            <v>M4</v>
          </cell>
          <cell r="Q390" t="str">
            <v>MINOR</v>
          </cell>
          <cell r="R390" t="str">
            <v>Infiltration or attenuation depending on site characteristics, and not in any SPZ</v>
          </cell>
        </row>
        <row r="391">
          <cell r="A391" t="str">
            <v>ELR043e</v>
          </cell>
          <cell r="B391">
            <v>1250</v>
          </cell>
          <cell r="C391">
            <v>27.416183672986918</v>
          </cell>
          <cell r="D391">
            <v>0</v>
          </cell>
          <cell r="E391">
            <v>0</v>
          </cell>
          <cell r="F391">
            <v>0</v>
          </cell>
          <cell r="G391">
            <v>0</v>
          </cell>
          <cell r="H391">
            <v>0</v>
          </cell>
          <cell r="I391">
            <v>0</v>
          </cell>
          <cell r="J391">
            <v>0.4919024245652803</v>
          </cell>
          <cell r="K391">
            <v>1.794204585264543</v>
          </cell>
          <cell r="L391">
            <v>0.7323246136628391</v>
          </cell>
          <cell r="M391">
            <v>2.6711398727037134</v>
          </cell>
          <cell r="N391">
            <v>1.4900709109180972</v>
          </cell>
          <cell r="O391">
            <v>5.435004844916689</v>
          </cell>
          <cell r="P391" t="str">
            <v>M4</v>
          </cell>
          <cell r="Q391" t="str">
            <v>MINOR</v>
          </cell>
          <cell r="R391" t="str">
            <v>Infiltration or attenuation depending on site characteristics, and not in any SPZ</v>
          </cell>
        </row>
        <row r="392">
          <cell r="A392" t="str">
            <v>ELR044</v>
          </cell>
          <cell r="B392">
            <v>1306</v>
          </cell>
          <cell r="C392">
            <v>8.39272435835502</v>
          </cell>
          <cell r="D392">
            <v>0</v>
          </cell>
          <cell r="E392">
            <v>0</v>
          </cell>
          <cell r="F392">
            <v>0</v>
          </cell>
          <cell r="G392">
            <v>0</v>
          </cell>
          <cell r="H392">
            <v>0</v>
          </cell>
          <cell r="I392">
            <v>0</v>
          </cell>
          <cell r="J392">
            <v>0.1452000000052154</v>
          </cell>
          <cell r="K392">
            <v>1.730069924918572</v>
          </cell>
          <cell r="L392">
            <v>0.3208000000040978</v>
          </cell>
          <cell r="M392">
            <v>3.822358346425842</v>
          </cell>
          <cell r="N392">
            <v>1.079453638049828</v>
          </cell>
          <cell r="O392">
            <v>12.861778749771807</v>
          </cell>
          <cell r="P392" t="str">
            <v>M4</v>
          </cell>
          <cell r="Q392" t="str">
            <v>MINOR</v>
          </cell>
          <cell r="R392" t="str">
            <v>Infiltration or attenuation depending on site characteristics, and not in any SPZ</v>
          </cell>
        </row>
        <row r="393">
          <cell r="A393" t="str">
            <v>ELR046</v>
          </cell>
          <cell r="B393">
            <v>1312</v>
          </cell>
          <cell r="C393">
            <v>11.323858674809275</v>
          </cell>
          <cell r="D393">
            <v>0.3150979322528232</v>
          </cell>
          <cell r="E393">
            <v>2.7826021261973253</v>
          </cell>
          <cell r="F393">
            <v>0.3459976307497416</v>
          </cell>
          <cell r="G393">
            <v>3.0554746459299937</v>
          </cell>
          <cell r="H393">
            <v>3.8221266173725663</v>
          </cell>
          <cell r="I393">
            <v>33.752863993924244</v>
          </cell>
          <cell r="J393">
            <v>0.2216052342314369</v>
          </cell>
          <cell r="K393">
            <v>1.9569763328503336</v>
          </cell>
          <cell r="L393">
            <v>0.26220617103201865</v>
          </cell>
          <cell r="M393">
            <v>2.315519634798294</v>
          </cell>
          <cell r="N393">
            <v>1.5295818928165306</v>
          </cell>
          <cell r="O393">
            <v>13.507603165511009</v>
          </cell>
          <cell r="P393" t="str">
            <v>G4</v>
          </cell>
          <cell r="Q393" t="str">
            <v>MAJOR</v>
          </cell>
          <cell r="R393" t="str">
            <v>Highly permeable geology and not in any SPZ</v>
          </cell>
        </row>
        <row r="394">
          <cell r="A394" t="str">
            <v>ELR047</v>
          </cell>
          <cell r="B394">
            <v>1313</v>
          </cell>
          <cell r="C394">
            <v>0.5149868092737592</v>
          </cell>
          <cell r="D394">
            <v>0</v>
          </cell>
          <cell r="E394">
            <v>0</v>
          </cell>
          <cell r="F394">
            <v>0</v>
          </cell>
          <cell r="G394">
            <v>0</v>
          </cell>
          <cell r="H394">
            <v>0</v>
          </cell>
          <cell r="I394">
            <v>0</v>
          </cell>
          <cell r="J394">
            <v>0</v>
          </cell>
          <cell r="K394">
            <v>0</v>
          </cell>
          <cell r="L394">
            <v>0</v>
          </cell>
          <cell r="M394">
            <v>0</v>
          </cell>
          <cell r="N394">
            <v>0.06720402107000016</v>
          </cell>
          <cell r="O394">
            <v>13.049658721312127</v>
          </cell>
          <cell r="P394" t="str">
            <v>M4</v>
          </cell>
          <cell r="Q394" t="str">
            <v>MINOR</v>
          </cell>
          <cell r="R394" t="str">
            <v>Infiltration or attenuation depending on site characteristics, and not in any SPZ</v>
          </cell>
        </row>
        <row r="395">
          <cell r="A395" t="str">
            <v>ELR048</v>
          </cell>
          <cell r="B395">
            <v>1307</v>
          </cell>
          <cell r="C395">
            <v>6.631408271498553</v>
          </cell>
          <cell r="D395">
            <v>0</v>
          </cell>
          <cell r="E395">
            <v>0</v>
          </cell>
          <cell r="F395">
            <v>0</v>
          </cell>
          <cell r="G395">
            <v>0</v>
          </cell>
          <cell r="H395">
            <v>0</v>
          </cell>
          <cell r="I395">
            <v>0</v>
          </cell>
          <cell r="J395">
            <v>0.3550348953127907</v>
          </cell>
          <cell r="K395">
            <v>5.353838593209714</v>
          </cell>
          <cell r="L395">
            <v>0.4816832112856616</v>
          </cell>
          <cell r="M395">
            <v>7.263663939316041</v>
          </cell>
          <cell r="N395">
            <v>1.0828029819077916</v>
          </cell>
          <cell r="O395">
            <v>16.328401714634616</v>
          </cell>
          <cell r="P395" t="str">
            <v>M4</v>
          </cell>
          <cell r="Q395" t="str">
            <v>MINOR</v>
          </cell>
          <cell r="R395" t="str">
            <v>Infiltration or attenuation depending on site characteristics, and not in any SPZ</v>
          </cell>
        </row>
        <row r="396">
          <cell r="A396" t="str">
            <v>ELR049</v>
          </cell>
          <cell r="B396">
            <v>1308</v>
          </cell>
          <cell r="C396">
            <v>4.129053993202206</v>
          </cell>
          <cell r="D396">
            <v>0</v>
          </cell>
          <cell r="E396">
            <v>0</v>
          </cell>
          <cell r="F396">
            <v>0</v>
          </cell>
          <cell r="G396">
            <v>0</v>
          </cell>
          <cell r="H396">
            <v>0</v>
          </cell>
          <cell r="I396">
            <v>0</v>
          </cell>
          <cell r="J396">
            <v>0</v>
          </cell>
          <cell r="K396">
            <v>0</v>
          </cell>
          <cell r="L396">
            <v>0</v>
          </cell>
          <cell r="M396">
            <v>0</v>
          </cell>
          <cell r="N396">
            <v>0</v>
          </cell>
          <cell r="O396">
            <v>0</v>
          </cell>
          <cell r="P396" t="str">
            <v>Poor</v>
          </cell>
          <cell r="Q396" t="str">
            <v>NONE</v>
          </cell>
          <cell r="R396" t="str">
            <v>Geology has very low permeability and infiltraion SUDS are likely to be less suitable, although site investigations should be carried out to confirm this</v>
          </cell>
        </row>
        <row r="397">
          <cell r="A397" t="str">
            <v>ELR050</v>
          </cell>
          <cell r="B397">
            <v>1309</v>
          </cell>
          <cell r="C397">
            <v>3.229882277706725</v>
          </cell>
          <cell r="D397">
            <v>0.7643553531641905</v>
          </cell>
          <cell r="E397">
            <v>23.665114931275347</v>
          </cell>
          <cell r="F397">
            <v>0.8228570549154296</v>
          </cell>
          <cell r="G397">
            <v>25.47637914220431</v>
          </cell>
          <cell r="H397">
            <v>0.9306900235285419</v>
          </cell>
          <cell r="I397">
            <v>28.8149828231309</v>
          </cell>
          <cell r="J397">
            <v>0.13507586865785637</v>
          </cell>
          <cell r="K397">
            <v>4.182067860187235</v>
          </cell>
          <cell r="L397">
            <v>0.33877144647697394</v>
          </cell>
          <cell r="M397">
            <v>10.488662352038038</v>
          </cell>
          <cell r="N397">
            <v>0.9296168783302066</v>
          </cell>
          <cell r="O397">
            <v>28.781757302629966</v>
          </cell>
          <cell r="P397" t="str">
            <v>Poor</v>
          </cell>
          <cell r="Q397" t="str">
            <v>NONE</v>
          </cell>
          <cell r="R397" t="str">
            <v>Geology has very low permeability and infiltraion SUDS are likely to be less suitable, although site investigations should be carried out to confirm this</v>
          </cell>
        </row>
        <row r="398">
          <cell r="A398" t="str">
            <v>ELR051</v>
          </cell>
          <cell r="B398">
            <v>1310</v>
          </cell>
          <cell r="C398">
            <v>1.9843341678252335</v>
          </cell>
          <cell r="D398">
            <v>0</v>
          </cell>
          <cell r="E398">
            <v>0</v>
          </cell>
          <cell r="F398">
            <v>0</v>
          </cell>
          <cell r="G398">
            <v>0</v>
          </cell>
          <cell r="H398">
            <v>0</v>
          </cell>
          <cell r="I398">
            <v>0</v>
          </cell>
          <cell r="J398">
            <v>0</v>
          </cell>
          <cell r="K398">
            <v>0</v>
          </cell>
          <cell r="L398">
            <v>0.006112693660672465</v>
          </cell>
          <cell r="M398">
            <v>0.30804759398825354</v>
          </cell>
          <cell r="N398">
            <v>0.03421922251206453</v>
          </cell>
          <cell r="O398">
            <v>1.7244687445747962</v>
          </cell>
          <cell r="P398" t="str">
            <v>Poor</v>
          </cell>
          <cell r="Q398" t="str">
            <v>NONE</v>
          </cell>
          <cell r="R398" t="str">
            <v>Geology has very low permeability and infiltraion SUDS are likely to be less suitable, although site investigations should be carried out to confirm this</v>
          </cell>
        </row>
        <row r="399">
          <cell r="A399" t="str">
            <v>ELR052</v>
          </cell>
          <cell r="B399">
            <v>174</v>
          </cell>
          <cell r="C399">
            <v>2.14478100474</v>
          </cell>
          <cell r="D399">
            <v>0</v>
          </cell>
          <cell r="E399">
            <v>0</v>
          </cell>
          <cell r="F399">
            <v>0</v>
          </cell>
          <cell r="G399">
            <v>0</v>
          </cell>
          <cell r="H399">
            <v>1.0478114362598716</v>
          </cell>
          <cell r="I399">
            <v>48.85400579099646</v>
          </cell>
          <cell r="J399">
            <v>0.04405622616972683</v>
          </cell>
          <cell r="K399">
            <v>2.05411303402827</v>
          </cell>
          <cell r="L399">
            <v>0.07820248122957545</v>
          </cell>
          <cell r="M399">
            <v>3.646175579546197</v>
          </cell>
          <cell r="N399">
            <v>0.25225767190794013</v>
          </cell>
          <cell r="O399">
            <v>11.761465219546736</v>
          </cell>
          <cell r="P399" t="str">
            <v>M2</v>
          </cell>
          <cell r="Q399" t="str">
            <v>MINOR</v>
          </cell>
          <cell r="R399" t="str">
            <v>Infiltration or attenuation might be applicable depending on site characteristics, if using infiltration consideration should be given to groundwater protection</v>
          </cell>
        </row>
        <row r="400">
          <cell r="A400" t="str">
            <v>ELR052</v>
          </cell>
          <cell r="B400">
            <v>1311</v>
          </cell>
          <cell r="C400">
            <v>3.2788277742441276</v>
          </cell>
          <cell r="D400">
            <v>0</v>
          </cell>
          <cell r="E400">
            <v>0</v>
          </cell>
          <cell r="F400">
            <v>0</v>
          </cell>
          <cell r="G400">
            <v>0</v>
          </cell>
          <cell r="H400">
            <v>1.0948274165760383</v>
          </cell>
          <cell r="I400">
            <v>33.39081805931177</v>
          </cell>
          <cell r="J400">
            <v>0.1274665969528539</v>
          </cell>
          <cell r="K400">
            <v>3.8875660976807156</v>
          </cell>
          <cell r="L400">
            <v>0.22857014965303488</v>
          </cell>
          <cell r="M400">
            <v>6.971093494098739</v>
          </cell>
          <cell r="N400">
            <v>0.5134188362088244</v>
          </cell>
          <cell r="O400">
            <v>15.658609465304519</v>
          </cell>
          <cell r="P400" t="str">
            <v>Poor</v>
          </cell>
          <cell r="Q400" t="str">
            <v>NONE</v>
          </cell>
          <cell r="R400" t="str">
            <v>Geology has very low permeability and infiltraion SUDS are likely to be less suitable, although site investigations should be carried out to confirm this</v>
          </cell>
        </row>
        <row r="401">
          <cell r="A401" t="str">
            <v>ELR053</v>
          </cell>
          <cell r="B401">
            <v>1266</v>
          </cell>
          <cell r="C401">
            <v>9.560847458028787</v>
          </cell>
          <cell r="D401">
            <v>0</v>
          </cell>
          <cell r="E401">
            <v>0</v>
          </cell>
          <cell r="F401">
            <v>0.9329620026913487</v>
          </cell>
          <cell r="G401">
            <v>9.7581517411188</v>
          </cell>
          <cell r="H401">
            <v>1.0966091309421133</v>
          </cell>
          <cell r="I401">
            <v>11.46979005528666</v>
          </cell>
          <cell r="J401">
            <v>0</v>
          </cell>
          <cell r="K401">
            <v>0</v>
          </cell>
          <cell r="L401">
            <v>0.011122236010717304</v>
          </cell>
          <cell r="M401">
            <v>0.11633106855373297</v>
          </cell>
          <cell r="N401">
            <v>0.4118965096750585</v>
          </cell>
          <cell r="O401">
            <v>4.308158994098013</v>
          </cell>
          <cell r="P401" t="str">
            <v>M4</v>
          </cell>
          <cell r="Q401" t="str">
            <v>MINOR</v>
          </cell>
          <cell r="R401" t="str">
            <v>Infiltration or attenuation depending on site characteristics, and not in any SPZ</v>
          </cell>
        </row>
        <row r="402">
          <cell r="A402" t="str">
            <v>ELR054</v>
          </cell>
          <cell r="B402">
            <v>1314</v>
          </cell>
          <cell r="C402">
            <v>1.9281549547610863</v>
          </cell>
          <cell r="D402">
            <v>0</v>
          </cell>
          <cell r="E402">
            <v>0</v>
          </cell>
          <cell r="F402">
            <v>0.8771428987073429</v>
          </cell>
          <cell r="G402">
            <v>45.49130745646051</v>
          </cell>
          <cell r="H402">
            <v>1.0884745413740782</v>
          </cell>
          <cell r="I402">
            <v>56.451611354490375</v>
          </cell>
          <cell r="J402">
            <v>0.014612972560158668</v>
          </cell>
          <cell r="K402">
            <v>0.7578733505870814</v>
          </cell>
          <cell r="L402">
            <v>0.030710130037506632</v>
          </cell>
          <cell r="M402">
            <v>1.5927210601863615</v>
          </cell>
          <cell r="N402">
            <v>0.06232249376881378</v>
          </cell>
          <cell r="O402">
            <v>3.232234713030937</v>
          </cell>
          <cell r="P402" t="str">
            <v>M4</v>
          </cell>
          <cell r="Q402" t="str">
            <v>MINOR</v>
          </cell>
          <cell r="R402" t="str">
            <v>Infiltration or attenuation depending on site characteristics, and not in any SPZ</v>
          </cell>
        </row>
        <row r="403">
          <cell r="A403" t="str">
            <v>ELR055</v>
          </cell>
          <cell r="B403">
            <v>1258</v>
          </cell>
          <cell r="C403">
            <v>2.6434470537166836</v>
          </cell>
          <cell r="D403">
            <v>0</v>
          </cell>
          <cell r="E403">
            <v>0</v>
          </cell>
          <cell r="F403">
            <v>0</v>
          </cell>
          <cell r="G403">
            <v>0</v>
          </cell>
          <cell r="H403">
            <v>0</v>
          </cell>
          <cell r="I403">
            <v>0</v>
          </cell>
          <cell r="J403">
            <v>0</v>
          </cell>
          <cell r="K403">
            <v>0</v>
          </cell>
          <cell r="L403">
            <v>0</v>
          </cell>
          <cell r="M403">
            <v>0</v>
          </cell>
          <cell r="N403">
            <v>0</v>
          </cell>
          <cell r="O403">
            <v>0</v>
          </cell>
          <cell r="P403" t="str">
            <v>M4</v>
          </cell>
          <cell r="Q403" t="str">
            <v>MINOR</v>
          </cell>
          <cell r="R403" t="str">
            <v>Infiltration or attenuation depending on site characteristics, and not in any SPZ</v>
          </cell>
        </row>
        <row r="404">
          <cell r="A404" t="str">
            <v>ELR056</v>
          </cell>
          <cell r="B404">
            <v>1315</v>
          </cell>
          <cell r="C404">
            <v>6.648096615787469</v>
          </cell>
          <cell r="D404">
            <v>0</v>
          </cell>
          <cell r="E404">
            <v>0</v>
          </cell>
          <cell r="F404">
            <v>0</v>
          </cell>
          <cell r="G404">
            <v>0</v>
          </cell>
          <cell r="H404">
            <v>0</v>
          </cell>
          <cell r="I404">
            <v>0</v>
          </cell>
          <cell r="J404">
            <v>0.08438974400848591</v>
          </cell>
          <cell r="K404">
            <v>1.2693820334692882</v>
          </cell>
          <cell r="L404">
            <v>0.12396382935891195</v>
          </cell>
          <cell r="M404">
            <v>1.864651441203948</v>
          </cell>
          <cell r="N404">
            <v>0.7351832573590618</v>
          </cell>
          <cell r="O404">
            <v>11.058552542891693</v>
          </cell>
          <cell r="P404" t="str">
            <v>M4</v>
          </cell>
          <cell r="Q404" t="str">
            <v>MINOR</v>
          </cell>
          <cell r="R404" t="str">
            <v>Infiltration or attenuation depending on site characteristics, and not in any SPZ</v>
          </cell>
        </row>
        <row r="405">
          <cell r="A405" t="str">
            <v>ELR057</v>
          </cell>
          <cell r="B405">
            <v>1316</v>
          </cell>
          <cell r="C405">
            <v>1.311031372829729</v>
          </cell>
          <cell r="D405">
            <v>0</v>
          </cell>
          <cell r="E405">
            <v>0</v>
          </cell>
          <cell r="F405">
            <v>0</v>
          </cell>
          <cell r="G405">
            <v>0</v>
          </cell>
          <cell r="H405">
            <v>0</v>
          </cell>
          <cell r="I405">
            <v>0</v>
          </cell>
          <cell r="J405">
            <v>0.032736599848913576</v>
          </cell>
          <cell r="K405">
            <v>2.497011172070957</v>
          </cell>
          <cell r="L405">
            <v>0.3218973808003012</v>
          </cell>
          <cell r="M405">
            <v>24.55298839306326</v>
          </cell>
          <cell r="N405">
            <v>1.3001435166235757</v>
          </cell>
          <cell r="O405">
            <v>99.169519781769</v>
          </cell>
          <cell r="P405" t="str">
            <v>M4</v>
          </cell>
          <cell r="Q405" t="str">
            <v>MINOR</v>
          </cell>
          <cell r="R405" t="str">
            <v>Infiltration or attenuation depending on site characteristics, and not in any SPZ</v>
          </cell>
        </row>
        <row r="406">
          <cell r="A406" t="str">
            <v>ELR058</v>
          </cell>
          <cell r="B406">
            <v>1256</v>
          </cell>
          <cell r="C406">
            <v>3.549260520141358</v>
          </cell>
          <cell r="D406">
            <v>0</v>
          </cell>
          <cell r="E406">
            <v>0</v>
          </cell>
          <cell r="F406">
            <v>0</v>
          </cell>
          <cell r="G406">
            <v>0</v>
          </cell>
          <cell r="H406">
            <v>0</v>
          </cell>
          <cell r="I406">
            <v>0</v>
          </cell>
          <cell r="J406">
            <v>0</v>
          </cell>
          <cell r="K406">
            <v>0</v>
          </cell>
          <cell r="L406">
            <v>0</v>
          </cell>
          <cell r="M406">
            <v>0</v>
          </cell>
          <cell r="N406">
            <v>0</v>
          </cell>
          <cell r="O406">
            <v>0</v>
          </cell>
          <cell r="P406" t="str">
            <v>M4</v>
          </cell>
          <cell r="Q406" t="str">
            <v>MINOR</v>
          </cell>
          <cell r="R406" t="str">
            <v>Infiltration or attenuation depending on site characteristics, and not in any SPZ</v>
          </cell>
        </row>
        <row r="407">
          <cell r="A407" t="str">
            <v>ELR059</v>
          </cell>
          <cell r="B407">
            <v>1317</v>
          </cell>
          <cell r="C407">
            <v>6.8390690122881495</v>
          </cell>
          <cell r="D407">
            <v>0</v>
          </cell>
          <cell r="E407">
            <v>0</v>
          </cell>
          <cell r="F407">
            <v>0</v>
          </cell>
          <cell r="G407">
            <v>0</v>
          </cell>
          <cell r="H407">
            <v>0</v>
          </cell>
          <cell r="I407">
            <v>0</v>
          </cell>
          <cell r="J407">
            <v>0</v>
          </cell>
          <cell r="K407">
            <v>0</v>
          </cell>
          <cell r="L407">
            <v>0.012759610897049863</v>
          </cell>
          <cell r="M407">
            <v>0.18656941279761813</v>
          </cell>
          <cell r="N407">
            <v>0.12265691263735043</v>
          </cell>
          <cell r="O407">
            <v>1.7934738254134546</v>
          </cell>
          <cell r="P407" t="str">
            <v>M4</v>
          </cell>
          <cell r="Q407" t="str">
            <v>MINOR</v>
          </cell>
          <cell r="R407" t="str">
            <v>Infiltration or attenuation depending on site characteristics, and not in any SPZ</v>
          </cell>
        </row>
        <row r="408">
          <cell r="A408" t="str">
            <v>ELR060</v>
          </cell>
          <cell r="B408">
            <v>1318</v>
          </cell>
          <cell r="C408">
            <v>17.149538405321092</v>
          </cell>
          <cell r="D408">
            <v>0</v>
          </cell>
          <cell r="E408">
            <v>0</v>
          </cell>
          <cell r="F408">
            <v>0</v>
          </cell>
          <cell r="G408">
            <v>0</v>
          </cell>
          <cell r="H408">
            <v>0</v>
          </cell>
          <cell r="I408">
            <v>0</v>
          </cell>
          <cell r="J408">
            <v>0.02600000000540167</v>
          </cell>
          <cell r="K408">
            <v>0.15160757911323428</v>
          </cell>
          <cell r="L408">
            <v>0.06480795806197544</v>
          </cell>
          <cell r="M408">
            <v>0.37789913950026244</v>
          </cell>
          <cell r="N408">
            <v>0.31613242872721165</v>
          </cell>
          <cell r="O408">
            <v>1.8433873918677794</v>
          </cell>
          <cell r="P408" t="str">
            <v>M4</v>
          </cell>
          <cell r="Q408" t="str">
            <v>MINOR</v>
          </cell>
          <cell r="R408" t="str">
            <v>Infiltration or attenuation depending on site characteristics, and not in any SPZ</v>
          </cell>
        </row>
        <row r="409">
          <cell r="A409" t="str">
            <v>ELR061</v>
          </cell>
          <cell r="B409">
            <v>1319</v>
          </cell>
          <cell r="C409">
            <v>3.761177391122146</v>
          </cell>
          <cell r="D409">
            <v>0</v>
          </cell>
          <cell r="E409">
            <v>0</v>
          </cell>
          <cell r="F409">
            <v>0</v>
          </cell>
          <cell r="G409">
            <v>0</v>
          </cell>
          <cell r="H409">
            <v>0</v>
          </cell>
          <cell r="I409">
            <v>0</v>
          </cell>
          <cell r="J409">
            <v>0.004584039255177368</v>
          </cell>
          <cell r="K409">
            <v>0.12187777332697729</v>
          </cell>
          <cell r="L409">
            <v>0.014369880726145229</v>
          </cell>
          <cell r="M409">
            <v>0.3820580427837247</v>
          </cell>
          <cell r="N409">
            <v>0.08976067328920402</v>
          </cell>
          <cell r="O409">
            <v>2.3865046488122155</v>
          </cell>
          <cell r="P409" t="str">
            <v>M4</v>
          </cell>
          <cell r="Q409" t="str">
            <v>MINOR</v>
          </cell>
          <cell r="R409" t="str">
            <v>Infiltration or attenuation depending on site characteristics, and not in any SPZ</v>
          </cell>
        </row>
        <row r="410">
          <cell r="A410" t="str">
            <v>ELR062</v>
          </cell>
          <cell r="B410">
            <v>1320</v>
          </cell>
          <cell r="C410">
            <v>8.864068822056005</v>
          </cell>
          <cell r="D410">
            <v>0</v>
          </cell>
          <cell r="E410">
            <v>0</v>
          </cell>
          <cell r="F410">
            <v>0</v>
          </cell>
          <cell r="G410">
            <v>0</v>
          </cell>
          <cell r="H410">
            <v>0</v>
          </cell>
          <cell r="I410">
            <v>0</v>
          </cell>
          <cell r="J410">
            <v>0</v>
          </cell>
          <cell r="K410">
            <v>0</v>
          </cell>
          <cell r="L410">
            <v>0.00036189353566128</v>
          </cell>
          <cell r="M410">
            <v>0.004082702232193854</v>
          </cell>
          <cell r="N410">
            <v>0.04476635390885537</v>
          </cell>
          <cell r="O410">
            <v>0.5050316599242276</v>
          </cell>
          <cell r="P410" t="str">
            <v>M4</v>
          </cell>
          <cell r="Q410" t="str">
            <v>MINOR</v>
          </cell>
          <cell r="R410" t="str">
            <v>Infiltration or attenuation depending on site characteristics, and not in any SPZ</v>
          </cell>
        </row>
        <row r="411">
          <cell r="A411" t="str">
            <v>ELR063</v>
          </cell>
          <cell r="B411">
            <v>1321</v>
          </cell>
          <cell r="C411">
            <v>13.24457916333897</v>
          </cell>
          <cell r="D411">
            <v>0</v>
          </cell>
          <cell r="E411">
            <v>0</v>
          </cell>
          <cell r="F411">
            <v>0</v>
          </cell>
          <cell r="G411">
            <v>0</v>
          </cell>
          <cell r="H411">
            <v>0</v>
          </cell>
          <cell r="I411">
            <v>0</v>
          </cell>
          <cell r="J411">
            <v>0.026799999998882412</v>
          </cell>
          <cell r="K411">
            <v>0.2023469350620432</v>
          </cell>
          <cell r="L411">
            <v>0.04000000000428408</v>
          </cell>
          <cell r="M411">
            <v>0.3020103508838105</v>
          </cell>
          <cell r="N411">
            <v>0.15598389490299955</v>
          </cell>
          <cell r="O411">
            <v>1.1777187706708219</v>
          </cell>
          <cell r="P411" t="str">
            <v>M4</v>
          </cell>
          <cell r="Q411" t="str">
            <v>MINOR</v>
          </cell>
          <cell r="R411" t="str">
            <v>Infiltration or attenuation depending on site characteristics, and not in any SPZ</v>
          </cell>
        </row>
        <row r="412">
          <cell r="A412" t="str">
            <v>ELR064</v>
          </cell>
          <cell r="B412">
            <v>1324</v>
          </cell>
          <cell r="C412">
            <v>2.1970991830647377</v>
          </cell>
          <cell r="D412">
            <v>0</v>
          </cell>
          <cell r="E412">
            <v>0</v>
          </cell>
          <cell r="F412">
            <v>0</v>
          </cell>
          <cell r="G412">
            <v>0</v>
          </cell>
          <cell r="H412">
            <v>0</v>
          </cell>
          <cell r="I412">
            <v>0</v>
          </cell>
          <cell r="J412">
            <v>0.08040508861067061</v>
          </cell>
          <cell r="K412">
            <v>3.6596021349620367</v>
          </cell>
          <cell r="L412">
            <v>0.1327450411884652</v>
          </cell>
          <cell r="M412">
            <v>6.041831985176877</v>
          </cell>
          <cell r="N412">
            <v>0.21425486082769626</v>
          </cell>
          <cell r="O412">
            <v>9.751715465518117</v>
          </cell>
          <cell r="P412" t="str">
            <v>G2</v>
          </cell>
          <cell r="Q412" t="str">
            <v>MAJOR</v>
          </cell>
          <cell r="R412" t="str">
            <v>Highly permeable geology and suitable for infiltration SUDS, but some consideration will need to be given to groundwater protection</v>
          </cell>
        </row>
        <row r="413">
          <cell r="A413" t="str">
            <v>ELR065</v>
          </cell>
          <cell r="B413">
            <v>1322</v>
          </cell>
          <cell r="C413">
            <v>5.721148551839883</v>
          </cell>
          <cell r="D413">
            <v>0</v>
          </cell>
          <cell r="E413">
            <v>0</v>
          </cell>
          <cell r="F413">
            <v>0</v>
          </cell>
          <cell r="G413">
            <v>0</v>
          </cell>
          <cell r="H413">
            <v>0</v>
          </cell>
          <cell r="I413">
            <v>0</v>
          </cell>
          <cell r="J413">
            <v>0</v>
          </cell>
          <cell r="K413">
            <v>0</v>
          </cell>
          <cell r="L413">
            <v>0.00601105899257641</v>
          </cell>
          <cell r="M413">
            <v>0.10506734684669732</v>
          </cell>
          <cell r="N413">
            <v>0.0389872572935464</v>
          </cell>
          <cell r="O413">
            <v>0.6814585732266708</v>
          </cell>
          <cell r="P413" t="str">
            <v>G3</v>
          </cell>
          <cell r="Q413" t="str">
            <v>MAJOR</v>
          </cell>
          <cell r="R413" t="str">
            <v>Highly permeable geology and unlikely to be concerns over groundwater pollution</v>
          </cell>
        </row>
        <row r="414">
          <cell r="A414" t="str">
            <v>ELR066</v>
          </cell>
          <cell r="B414">
            <v>1323</v>
          </cell>
          <cell r="C414">
            <v>22.206187640900858</v>
          </cell>
          <cell r="D414">
            <v>0.7882791432768983</v>
          </cell>
          <cell r="E414">
            <v>3.549817537455157</v>
          </cell>
          <cell r="F414">
            <v>1.0380740609852466</v>
          </cell>
          <cell r="G414">
            <v>4.674706337585167</v>
          </cell>
          <cell r="H414">
            <v>1.5011551328473136</v>
          </cell>
          <cell r="I414">
            <v>6.760075872196921</v>
          </cell>
          <cell r="J414">
            <v>0.17688239785908202</v>
          </cell>
          <cell r="K414">
            <v>0.796545542708502</v>
          </cell>
          <cell r="L414">
            <v>0.3303475196733805</v>
          </cell>
          <cell r="M414">
            <v>1.4876372523526915</v>
          </cell>
          <cell r="N414">
            <v>0.771971404568271</v>
          </cell>
          <cell r="O414">
            <v>3.476379723759525</v>
          </cell>
          <cell r="P414" t="str">
            <v>M4</v>
          </cell>
          <cell r="Q414" t="str">
            <v>MINOR</v>
          </cell>
          <cell r="R414" t="str">
            <v>Infiltration or attenuation depending on site characteristics, and not in any SPZ</v>
          </cell>
        </row>
        <row r="415">
          <cell r="A415" t="str">
            <v>ELR067SHREW</v>
          </cell>
          <cell r="B415">
            <v>1244</v>
          </cell>
          <cell r="C415">
            <v>4.1607619193764895</v>
          </cell>
          <cell r="D415">
            <v>0</v>
          </cell>
          <cell r="E415">
            <v>0</v>
          </cell>
          <cell r="F415">
            <v>0</v>
          </cell>
          <cell r="G415">
            <v>0</v>
          </cell>
          <cell r="H415">
            <v>0</v>
          </cell>
          <cell r="I415">
            <v>0</v>
          </cell>
          <cell r="J415">
            <v>0.05412210158672642</v>
          </cell>
          <cell r="K415">
            <v>1.3007738158408468</v>
          </cell>
          <cell r="L415">
            <v>0.05991554482864386</v>
          </cell>
          <cell r="M415">
            <v>1.4400137760735539</v>
          </cell>
          <cell r="N415">
            <v>0.08523685812885115</v>
          </cell>
          <cell r="O415">
            <v>2.0485877293749195</v>
          </cell>
          <cell r="P415" t="str">
            <v>G2</v>
          </cell>
          <cell r="Q415" t="str">
            <v>MAJOR</v>
          </cell>
          <cell r="R415" t="str">
            <v>Highly permeable geology and suitable for infiltration SUDS, but some consideration will need to be given to groundwater protection</v>
          </cell>
        </row>
        <row r="416">
          <cell r="A416" t="str">
            <v>ELR068</v>
          </cell>
          <cell r="B416">
            <v>1325</v>
          </cell>
          <cell r="C416">
            <v>9.615601886993565</v>
          </cell>
          <cell r="D416">
            <v>0</v>
          </cell>
          <cell r="E416">
            <v>0</v>
          </cell>
          <cell r="F416">
            <v>0</v>
          </cell>
          <cell r="G416">
            <v>0</v>
          </cell>
          <cell r="H416">
            <v>0</v>
          </cell>
          <cell r="I416">
            <v>0</v>
          </cell>
          <cell r="J416">
            <v>0.15954538547308955</v>
          </cell>
          <cell r="K416">
            <v>1.6592345164466182</v>
          </cell>
          <cell r="L416">
            <v>0.28959960087619613</v>
          </cell>
          <cell r="M416">
            <v>3.0117677944624535</v>
          </cell>
          <cell r="N416">
            <v>0.7882600740317433</v>
          </cell>
          <cell r="O416">
            <v>8.197719532232032</v>
          </cell>
          <cell r="P416" t="str">
            <v>G2</v>
          </cell>
          <cell r="Q416" t="str">
            <v>MAJOR</v>
          </cell>
          <cell r="R416" t="str">
            <v>Highly permeable geology and suitable for infiltration SUDS, but some consideration will need to be given to groundwater protection</v>
          </cell>
        </row>
        <row r="417">
          <cell r="A417" t="str">
            <v>ELR068CM
</v>
          </cell>
          <cell r="B417">
            <v>1248</v>
          </cell>
          <cell r="C417">
            <v>0.6638428350008413</v>
          </cell>
          <cell r="D417">
            <v>0</v>
          </cell>
          <cell r="E417">
            <v>0</v>
          </cell>
          <cell r="F417">
            <v>0</v>
          </cell>
          <cell r="G417">
            <v>0</v>
          </cell>
          <cell r="H417">
            <v>0</v>
          </cell>
          <cell r="I417">
            <v>0</v>
          </cell>
          <cell r="J417">
            <v>0</v>
          </cell>
          <cell r="K417">
            <v>0</v>
          </cell>
          <cell r="L417">
            <v>0</v>
          </cell>
          <cell r="M417">
            <v>0</v>
          </cell>
          <cell r="N417">
            <v>0</v>
          </cell>
          <cell r="O417">
            <v>0</v>
          </cell>
          <cell r="P417" t="str">
            <v>M4</v>
          </cell>
          <cell r="Q417" t="str">
            <v>MINOR</v>
          </cell>
          <cell r="R417" t="str">
            <v>Infiltration or attenuation depending on site characteristics, and not in any SPZ</v>
          </cell>
        </row>
        <row r="418">
          <cell r="A418" t="str">
            <v>ELR069</v>
          </cell>
          <cell r="B418">
            <v>1326</v>
          </cell>
          <cell r="C418">
            <v>1.7038803128324376</v>
          </cell>
          <cell r="D418">
            <v>0</v>
          </cell>
          <cell r="E418">
            <v>0</v>
          </cell>
          <cell r="F418">
            <v>0</v>
          </cell>
          <cell r="G418">
            <v>0</v>
          </cell>
          <cell r="H418">
            <v>0</v>
          </cell>
          <cell r="I418">
            <v>0</v>
          </cell>
          <cell r="J418">
            <v>0</v>
          </cell>
          <cell r="K418">
            <v>0</v>
          </cell>
          <cell r="L418">
            <v>0</v>
          </cell>
          <cell r="M418">
            <v>0</v>
          </cell>
          <cell r="N418">
            <v>0.048552830082378</v>
          </cell>
          <cell r="O418">
            <v>2.8495446374203612</v>
          </cell>
          <cell r="P418" t="str">
            <v>G2</v>
          </cell>
          <cell r="Q418" t="str">
            <v>MAJOR</v>
          </cell>
          <cell r="R418" t="str">
            <v>Highly permeable geology and suitable for infiltration SUDS, but some consideration will need to be given to groundwater protection</v>
          </cell>
        </row>
        <row r="419">
          <cell r="A419" t="str">
            <v>ELR070</v>
          </cell>
          <cell r="B419">
            <v>1327</v>
          </cell>
          <cell r="C419">
            <v>2.437133936075214</v>
          </cell>
          <cell r="D419">
            <v>0</v>
          </cell>
          <cell r="E419">
            <v>0</v>
          </cell>
          <cell r="F419">
            <v>0</v>
          </cell>
          <cell r="G419">
            <v>0</v>
          </cell>
          <cell r="H419">
            <v>0</v>
          </cell>
          <cell r="I419">
            <v>0</v>
          </cell>
          <cell r="J419">
            <v>0</v>
          </cell>
          <cell r="K419">
            <v>0</v>
          </cell>
          <cell r="L419">
            <v>0.0007386103018721976</v>
          </cell>
          <cell r="M419">
            <v>0.030306512536675084</v>
          </cell>
          <cell r="N419">
            <v>0.0925221656597729</v>
          </cell>
          <cell r="O419">
            <v>3.7963512915819293</v>
          </cell>
          <cell r="P419" t="str">
            <v>Poor</v>
          </cell>
          <cell r="Q419" t="str">
            <v>NONE</v>
          </cell>
          <cell r="R419" t="str">
            <v>Geology has very low permeability and infiltraion SUDS are likely to be less suitable, although site investigations should be carried out to confirm this</v>
          </cell>
        </row>
        <row r="420">
          <cell r="A420" t="str">
            <v>ELR071</v>
          </cell>
          <cell r="B420">
            <v>1247</v>
          </cell>
          <cell r="C420">
            <v>0.5118540870920858</v>
          </cell>
          <cell r="D420">
            <v>0</v>
          </cell>
          <cell r="E420">
            <v>0</v>
          </cell>
          <cell r="F420">
            <v>0</v>
          </cell>
          <cell r="G420">
            <v>0</v>
          </cell>
          <cell r="H420">
            <v>0</v>
          </cell>
          <cell r="I420">
            <v>0</v>
          </cell>
          <cell r="J420">
            <v>0</v>
          </cell>
          <cell r="K420">
            <v>0</v>
          </cell>
          <cell r="L420">
            <v>0</v>
          </cell>
          <cell r="M420">
            <v>0</v>
          </cell>
          <cell r="N420">
            <v>0</v>
          </cell>
          <cell r="O420">
            <v>0</v>
          </cell>
          <cell r="P420" t="str">
            <v>M4</v>
          </cell>
          <cell r="Q420" t="str">
            <v>MINOR</v>
          </cell>
          <cell r="R420" t="str">
            <v>Infiltration or attenuation depending on site characteristics, and not in any SPZ</v>
          </cell>
        </row>
        <row r="421">
          <cell r="A421" t="str">
            <v>ELR072</v>
          </cell>
          <cell r="B421">
            <v>1251</v>
          </cell>
          <cell r="C421">
            <v>22.815084529994284</v>
          </cell>
          <cell r="D421">
            <v>0</v>
          </cell>
          <cell r="E421">
            <v>0</v>
          </cell>
          <cell r="F421">
            <v>0</v>
          </cell>
          <cell r="G421">
            <v>0</v>
          </cell>
          <cell r="H421">
            <v>0</v>
          </cell>
          <cell r="I421">
            <v>0</v>
          </cell>
          <cell r="J421">
            <v>0.8619657899447936</v>
          </cell>
          <cell r="K421">
            <v>3.778052142702316</v>
          </cell>
          <cell r="L421">
            <v>1.564841950238453</v>
          </cell>
          <cell r="M421">
            <v>6.858804087187158</v>
          </cell>
          <cell r="N421">
            <v>4.162507420154264</v>
          </cell>
          <cell r="O421">
            <v>18.244540863663882</v>
          </cell>
          <cell r="P421" t="str">
            <v>G3</v>
          </cell>
          <cell r="Q421" t="str">
            <v>MAJOR</v>
          </cell>
          <cell r="R421" t="str">
            <v>Highly permeable geology and unlikely to be concerns over groundwater pollution</v>
          </cell>
        </row>
        <row r="422">
          <cell r="A422" t="str">
            <v>ELR074</v>
          </cell>
          <cell r="B422">
            <v>1245</v>
          </cell>
          <cell r="C422">
            <v>6.4012575035460335</v>
          </cell>
          <cell r="D422">
            <v>0.02778532795597372</v>
          </cell>
          <cell r="E422">
            <v>0.43406046297281103</v>
          </cell>
          <cell r="F422">
            <v>0.07250057893174477</v>
          </cell>
          <cell r="G422">
            <v>1.1325990071729255</v>
          </cell>
          <cell r="H422">
            <v>0.15699799558125832</v>
          </cell>
          <cell r="I422">
            <v>2.4526117797055953</v>
          </cell>
          <cell r="J422">
            <v>0</v>
          </cell>
          <cell r="K422">
            <v>0</v>
          </cell>
          <cell r="L422">
            <v>0</v>
          </cell>
          <cell r="M422">
            <v>0</v>
          </cell>
          <cell r="N422">
            <v>0.04000000000223517</v>
          </cell>
          <cell r="O422">
            <v>0.6248772210784649</v>
          </cell>
          <cell r="P422" t="str">
            <v>G4</v>
          </cell>
          <cell r="Q422" t="str">
            <v>MAJOR</v>
          </cell>
          <cell r="R422" t="str">
            <v>Highly permeable geology and not in any SPZ</v>
          </cell>
        </row>
        <row r="423">
          <cell r="A423" t="str">
            <v>ELR075</v>
          </cell>
          <cell r="B423">
            <v>1246</v>
          </cell>
          <cell r="C423">
            <v>3.020357183493816</v>
          </cell>
          <cell r="D423">
            <v>0</v>
          </cell>
          <cell r="E423">
            <v>0</v>
          </cell>
          <cell r="F423">
            <v>0</v>
          </cell>
          <cell r="G423">
            <v>0</v>
          </cell>
          <cell r="H423">
            <v>0</v>
          </cell>
          <cell r="I423">
            <v>0</v>
          </cell>
          <cell r="J423">
            <v>0.10936699222471982</v>
          </cell>
          <cell r="K423">
            <v>3.620995318779116</v>
          </cell>
          <cell r="L423">
            <v>0.1597041415623266</v>
          </cell>
          <cell r="M423">
            <v>5.287591230438113</v>
          </cell>
          <cell r="N423">
            <v>0.31181131459422945</v>
          </cell>
          <cell r="O423">
            <v>10.323656960119527</v>
          </cell>
          <cell r="P423" t="str">
            <v>G4</v>
          </cell>
          <cell r="Q423" t="str">
            <v>MAJOR</v>
          </cell>
          <cell r="R423" t="str">
            <v>Highly permeable geology and not in any SPZ</v>
          </cell>
        </row>
        <row r="424">
          <cell r="A424" t="str">
            <v>ELR078</v>
          </cell>
          <cell r="B424">
            <v>1270</v>
          </cell>
          <cell r="C424">
            <v>1.2786658999866722</v>
          </cell>
          <cell r="D424">
            <v>0.40627296159426474</v>
          </cell>
          <cell r="E424">
            <v>31.77319122989824</v>
          </cell>
          <cell r="F424">
            <v>0.4501122790060821</v>
          </cell>
          <cell r="G424">
            <v>35.20171133137856</v>
          </cell>
          <cell r="H424">
            <v>0.5227960149462579</v>
          </cell>
          <cell r="I424">
            <v>40.88605279547278</v>
          </cell>
          <cell r="J424">
            <v>0.034964428235629966</v>
          </cell>
          <cell r="K424">
            <v>2.7344459749802046</v>
          </cell>
          <cell r="L424">
            <v>0.13064034786501283</v>
          </cell>
          <cell r="M424">
            <v>10.216925927748171</v>
          </cell>
          <cell r="N424">
            <v>0.568960425006104</v>
          </cell>
          <cell r="O424">
            <v>44.49641028293899</v>
          </cell>
          <cell r="P424" t="str">
            <v>M4</v>
          </cell>
          <cell r="Q424" t="str">
            <v>MINOR</v>
          </cell>
          <cell r="R424" t="str">
            <v>Infiltration or attenuation depending on site characteristics, and not in any SPZ</v>
          </cell>
        </row>
        <row r="425">
          <cell r="A425" t="str">
            <v>ELR079</v>
          </cell>
          <cell r="B425">
            <v>1268</v>
          </cell>
          <cell r="C425">
            <v>2.4567363904311157</v>
          </cell>
          <cell r="D425">
            <v>0</v>
          </cell>
          <cell r="E425">
            <v>0</v>
          </cell>
          <cell r="F425">
            <v>0</v>
          </cell>
          <cell r="G425">
            <v>0</v>
          </cell>
          <cell r="H425">
            <v>0</v>
          </cell>
          <cell r="I425">
            <v>0</v>
          </cell>
          <cell r="J425">
            <v>0.13763014509360455</v>
          </cell>
          <cell r="K425">
            <v>5.6021535574458925</v>
          </cell>
          <cell r="L425">
            <v>0.18361222593432341</v>
          </cell>
          <cell r="M425">
            <v>7.473826929477874</v>
          </cell>
          <cell r="N425">
            <v>0.3936274460189256</v>
          </cell>
          <cell r="O425">
            <v>16.02237210113742</v>
          </cell>
          <cell r="P425" t="str">
            <v>M4</v>
          </cell>
          <cell r="Q425" t="str">
            <v>MINOR</v>
          </cell>
          <cell r="R425" t="str">
            <v>Infiltration or attenuation depending on site characteristics, and not in any SPZ</v>
          </cell>
        </row>
        <row r="426">
          <cell r="A426" t="str">
            <v>GOB001</v>
          </cell>
          <cell r="B426">
            <v>526</v>
          </cell>
          <cell r="C426">
            <v>9.792788483599999</v>
          </cell>
          <cell r="D426">
            <v>0.2785409739075971</v>
          </cell>
          <cell r="E426">
            <v>2.844347903297106</v>
          </cell>
          <cell r="F426">
            <v>0.8078732493194862</v>
          </cell>
          <cell r="G426">
            <v>8.249675265348914</v>
          </cell>
          <cell r="H426">
            <v>0.9571042839717653</v>
          </cell>
          <cell r="I426">
            <v>9.773562306330108</v>
          </cell>
          <cell r="J426">
            <v>0.0536</v>
          </cell>
          <cell r="K426">
            <v>0.5473415471983697</v>
          </cell>
          <cell r="L426">
            <v>0.1864</v>
          </cell>
          <cell r="M426">
            <v>1.9034414999585094</v>
          </cell>
          <cell r="N426">
            <v>0.513820302909142</v>
          </cell>
          <cell r="O426">
            <v>5.246925365228074</v>
          </cell>
          <cell r="P426" t="str">
            <v>M4</v>
          </cell>
          <cell r="Q426" t="str">
            <v>MINOR</v>
          </cell>
          <cell r="R426" t="str">
            <v>Infiltration or attenuation depending on site characteristics, and not in any SPZ</v>
          </cell>
        </row>
        <row r="427">
          <cell r="A427" t="str">
            <v>GOB002</v>
          </cell>
          <cell r="B427">
            <v>527</v>
          </cell>
          <cell r="C427">
            <v>2.3741982123</v>
          </cell>
          <cell r="D427">
            <v>0</v>
          </cell>
          <cell r="E427">
            <v>0</v>
          </cell>
          <cell r="F427">
            <v>7.704035992676705E-06</v>
          </cell>
          <cell r="G427">
            <v>0.00032449000899606586</v>
          </cell>
          <cell r="H427">
            <v>0.0021191685714728754</v>
          </cell>
          <cell r="I427">
            <v>0.08925828351205498</v>
          </cell>
          <cell r="J427">
            <v>0</v>
          </cell>
          <cell r="K427">
            <v>0</v>
          </cell>
          <cell r="L427">
            <v>0</v>
          </cell>
          <cell r="M427">
            <v>0</v>
          </cell>
          <cell r="N427">
            <v>0</v>
          </cell>
          <cell r="O427">
            <v>0</v>
          </cell>
          <cell r="P427" t="str">
            <v>M4</v>
          </cell>
          <cell r="Q427" t="str">
            <v>MINOR</v>
          </cell>
          <cell r="R427" t="str">
            <v>Infiltration or attenuation depending on site characteristics, and not in any SPZ</v>
          </cell>
        </row>
        <row r="428">
          <cell r="A428" t="str">
            <v>GOB003</v>
          </cell>
          <cell r="B428">
            <v>528</v>
          </cell>
          <cell r="C428">
            <v>5.96922066515</v>
          </cell>
          <cell r="D428">
            <v>1.180559482343996</v>
          </cell>
          <cell r="E428">
            <v>19.777447485505714</v>
          </cell>
          <cell r="F428">
            <v>1.2739096554762688</v>
          </cell>
          <cell r="G428">
            <v>21.341306125835054</v>
          </cell>
          <cell r="H428">
            <v>1.3402174526763913</v>
          </cell>
          <cell r="I428">
            <v>22.45213450561411</v>
          </cell>
          <cell r="J428">
            <v>0.13681048316093208</v>
          </cell>
          <cell r="K428">
            <v>2.2919320768232008</v>
          </cell>
          <cell r="L428">
            <v>0.24476814142340664</v>
          </cell>
          <cell r="M428">
            <v>4.100504155465927</v>
          </cell>
          <cell r="N428">
            <v>0.8130337395871233</v>
          </cell>
          <cell r="O428">
            <v>13.620433641092285</v>
          </cell>
          <cell r="P428" t="str">
            <v>M4</v>
          </cell>
          <cell r="Q428" t="str">
            <v>MINOR</v>
          </cell>
          <cell r="R428" t="str">
            <v>Infiltration or attenuation depending on site characteristics, and not in any SPZ</v>
          </cell>
        </row>
        <row r="429">
          <cell r="A429" t="str">
            <v>GOB004</v>
          </cell>
          <cell r="B429">
            <v>529</v>
          </cell>
          <cell r="C429">
            <v>3.7895227943500003</v>
          </cell>
          <cell r="D429">
            <v>0.5080818676116325</v>
          </cell>
          <cell r="E429">
            <v>13.407542194208691</v>
          </cell>
          <cell r="F429">
            <v>0.561184861949342</v>
          </cell>
          <cell r="G429">
            <v>14.808853050997403</v>
          </cell>
          <cell r="H429">
            <v>0.6159655361597525</v>
          </cell>
          <cell r="I429">
            <v>16.254435441795682</v>
          </cell>
          <cell r="J429">
            <v>0.1088</v>
          </cell>
          <cell r="K429">
            <v>2.8710739030839365</v>
          </cell>
          <cell r="L429">
            <v>0.2537098814460954</v>
          </cell>
          <cell r="M429">
            <v>6.69503510638239</v>
          </cell>
          <cell r="N429">
            <v>0.26974691586915467</v>
          </cell>
          <cell r="O429">
            <v>7.1182291414458465</v>
          </cell>
          <cell r="P429" t="str">
            <v>M4</v>
          </cell>
          <cell r="Q429" t="str">
            <v>MINOR</v>
          </cell>
          <cell r="R429" t="str">
            <v>Infiltration or attenuation depending on site characteristics, and not in any SPZ</v>
          </cell>
        </row>
        <row r="430">
          <cell r="A430" t="str">
            <v>GOB005</v>
          </cell>
          <cell r="B430">
            <v>530</v>
          </cell>
          <cell r="C430">
            <v>0.16042543745</v>
          </cell>
          <cell r="D430">
            <v>0</v>
          </cell>
          <cell r="E430">
            <v>0</v>
          </cell>
          <cell r="F430">
            <v>0</v>
          </cell>
          <cell r="G430">
            <v>0</v>
          </cell>
          <cell r="H430">
            <v>0</v>
          </cell>
          <cell r="I430">
            <v>0</v>
          </cell>
          <cell r="J430">
            <v>0</v>
          </cell>
          <cell r="K430">
            <v>0</v>
          </cell>
          <cell r="L430">
            <v>0</v>
          </cell>
          <cell r="M430">
            <v>0</v>
          </cell>
          <cell r="N430">
            <v>0</v>
          </cell>
          <cell r="O430">
            <v>0</v>
          </cell>
          <cell r="P430" t="str">
            <v>M4</v>
          </cell>
          <cell r="Q430" t="str">
            <v>MINOR</v>
          </cell>
          <cell r="R430" t="str">
            <v>Infiltration or attenuation depending on site characteristics, and not in any SPZ</v>
          </cell>
        </row>
        <row r="431">
          <cell r="A431" t="str">
            <v>GOB006</v>
          </cell>
          <cell r="B431">
            <v>531</v>
          </cell>
          <cell r="C431">
            <v>0.19423684655</v>
          </cell>
          <cell r="D431">
            <v>0</v>
          </cell>
          <cell r="E431">
            <v>0</v>
          </cell>
          <cell r="F431">
            <v>0</v>
          </cell>
          <cell r="G431">
            <v>0</v>
          </cell>
          <cell r="H431">
            <v>0</v>
          </cell>
          <cell r="I431">
            <v>0</v>
          </cell>
          <cell r="J431">
            <v>0</v>
          </cell>
          <cell r="K431">
            <v>0</v>
          </cell>
          <cell r="L431">
            <v>0</v>
          </cell>
          <cell r="M431">
            <v>0</v>
          </cell>
          <cell r="N431">
            <v>0</v>
          </cell>
          <cell r="O431">
            <v>0</v>
          </cell>
          <cell r="P431" t="str">
            <v>M4</v>
          </cell>
          <cell r="Q431" t="str">
            <v>MINOR</v>
          </cell>
          <cell r="R431" t="str">
            <v>Infiltration or attenuation depending on site characteristics, and not in any SPZ</v>
          </cell>
        </row>
        <row r="432">
          <cell r="A432" t="str">
            <v>GOB007</v>
          </cell>
          <cell r="B432">
            <v>532</v>
          </cell>
          <cell r="C432">
            <v>1.09766191615</v>
          </cell>
          <cell r="D432">
            <v>0</v>
          </cell>
          <cell r="E432">
            <v>0</v>
          </cell>
          <cell r="F432">
            <v>0</v>
          </cell>
          <cell r="G432">
            <v>0</v>
          </cell>
          <cell r="H432">
            <v>0</v>
          </cell>
          <cell r="I432">
            <v>0</v>
          </cell>
          <cell r="J432">
            <v>0.02252013277396512</v>
          </cell>
          <cell r="K432">
            <v>2.0516456335620603</v>
          </cell>
          <cell r="L432">
            <v>0.027932015175663214</v>
          </cell>
          <cell r="M432">
            <v>2.544682908707765</v>
          </cell>
          <cell r="N432">
            <v>0.14110439681802975</v>
          </cell>
          <cell r="O432">
            <v>12.85499612785575</v>
          </cell>
          <cell r="P432" t="str">
            <v>M4</v>
          </cell>
          <cell r="Q432" t="str">
            <v>MINOR</v>
          </cell>
          <cell r="R432" t="str">
            <v>Infiltration or attenuation depending on site characteristics, and not in any SPZ</v>
          </cell>
        </row>
        <row r="433">
          <cell r="A433" t="str">
            <v>GOB008</v>
          </cell>
          <cell r="B433">
            <v>524</v>
          </cell>
          <cell r="C433">
            <v>1.41991180066</v>
          </cell>
          <cell r="D433">
            <v>0</v>
          </cell>
          <cell r="E433">
            <v>0</v>
          </cell>
          <cell r="F433">
            <v>0</v>
          </cell>
          <cell r="G433">
            <v>0</v>
          </cell>
          <cell r="H433">
            <v>0</v>
          </cell>
          <cell r="I433">
            <v>0</v>
          </cell>
          <cell r="J433">
            <v>0.04880012261600003</v>
          </cell>
          <cell r="K433">
            <v>3.4368418230848476</v>
          </cell>
          <cell r="L433">
            <v>0.08401641738252331</v>
          </cell>
          <cell r="M433">
            <v>5.917016630432328</v>
          </cell>
          <cell r="N433">
            <v>0.14204943348808913</v>
          </cell>
          <cell r="O433">
            <v>10.004102608490333</v>
          </cell>
          <cell r="P433" t="str">
            <v>M4</v>
          </cell>
          <cell r="Q433" t="str">
            <v>MINOR</v>
          </cell>
          <cell r="R433" t="str">
            <v>Infiltration or attenuation depending on site characteristics, and not in any SPZ</v>
          </cell>
        </row>
        <row r="434">
          <cell r="A434" t="str">
            <v>GOB009</v>
          </cell>
          <cell r="B434">
            <v>533</v>
          </cell>
          <cell r="C434">
            <v>0.1711316446</v>
          </cell>
          <cell r="D434">
            <v>0</v>
          </cell>
          <cell r="E434">
            <v>0</v>
          </cell>
          <cell r="F434">
            <v>0</v>
          </cell>
          <cell r="G434">
            <v>0</v>
          </cell>
          <cell r="H434">
            <v>0</v>
          </cell>
          <cell r="I434">
            <v>0</v>
          </cell>
          <cell r="J434">
            <v>0</v>
          </cell>
          <cell r="K434">
            <v>0</v>
          </cell>
          <cell r="L434">
            <v>0.0172</v>
          </cell>
          <cell r="M434">
            <v>10.05074195377656</v>
          </cell>
          <cell r="N434">
            <v>0.030663681497484566</v>
          </cell>
          <cell r="O434">
            <v>17.918183144419196</v>
          </cell>
          <cell r="P434" t="str">
            <v>M4</v>
          </cell>
          <cell r="Q434" t="str">
            <v>MINOR</v>
          </cell>
          <cell r="R434" t="str">
            <v>Infiltration or attenuation depending on site characteristics, and not in any SPZ</v>
          </cell>
        </row>
        <row r="435">
          <cell r="A435" t="str">
            <v>GOB010</v>
          </cell>
          <cell r="B435">
            <v>534</v>
          </cell>
          <cell r="C435">
            <v>1.1401454313500001</v>
          </cell>
          <cell r="D435">
            <v>0</v>
          </cell>
          <cell r="E435">
            <v>0</v>
          </cell>
          <cell r="F435">
            <v>0</v>
          </cell>
          <cell r="G435">
            <v>0</v>
          </cell>
          <cell r="H435">
            <v>0.012333868265333026</v>
          </cell>
          <cell r="I435">
            <v>1.0817802647096513</v>
          </cell>
          <cell r="J435">
            <v>0</v>
          </cell>
          <cell r="K435">
            <v>0</v>
          </cell>
          <cell r="L435">
            <v>0</v>
          </cell>
          <cell r="M435">
            <v>0</v>
          </cell>
          <cell r="N435">
            <v>0</v>
          </cell>
          <cell r="O435">
            <v>0</v>
          </cell>
          <cell r="P435" t="str">
            <v>M4</v>
          </cell>
          <cell r="Q435" t="str">
            <v>MINOR</v>
          </cell>
          <cell r="R435" t="str">
            <v>Infiltration or attenuation depending on site characteristics, and not in any SPZ</v>
          </cell>
        </row>
        <row r="436">
          <cell r="A436" t="str">
            <v>GOB011</v>
          </cell>
          <cell r="B436">
            <v>535</v>
          </cell>
          <cell r="C436">
            <v>3.9041642251099997</v>
          </cell>
          <cell r="D436">
            <v>2.9967453941758038</v>
          </cell>
          <cell r="E436">
            <v>76.75766749005982</v>
          </cell>
          <cell r="F436">
            <v>3.07295937334446</v>
          </cell>
          <cell r="G436">
            <v>78.70978770771046</v>
          </cell>
          <cell r="H436">
            <v>3.4486736339625415</v>
          </cell>
          <cell r="I436">
            <v>88.33321128711934</v>
          </cell>
          <cell r="J436">
            <v>0.20301348009875197</v>
          </cell>
          <cell r="K436">
            <v>5.199921632216485</v>
          </cell>
          <cell r="L436">
            <v>0.29944294126999205</v>
          </cell>
          <cell r="M436">
            <v>7.669834668943907</v>
          </cell>
          <cell r="N436">
            <v>0.7980636297303129</v>
          </cell>
          <cell r="O436">
            <v>20.441343747721767</v>
          </cell>
          <cell r="P436" t="str">
            <v>M4</v>
          </cell>
          <cell r="Q436" t="str">
            <v>MINOR</v>
          </cell>
          <cell r="R436" t="str">
            <v>Infiltration or attenuation depending on site characteristics, and not in any SPZ</v>
          </cell>
        </row>
        <row r="437">
          <cell r="A437" t="str">
            <v>GOB012</v>
          </cell>
          <cell r="B437">
            <v>525</v>
          </cell>
          <cell r="C437">
            <v>5.51203784379</v>
          </cell>
          <cell r="D437">
            <v>0</v>
          </cell>
          <cell r="E437">
            <v>0</v>
          </cell>
          <cell r="F437">
            <v>0</v>
          </cell>
          <cell r="G437">
            <v>0</v>
          </cell>
          <cell r="H437">
            <v>0</v>
          </cell>
          <cell r="I437">
            <v>0</v>
          </cell>
          <cell r="J437">
            <v>0.12847983802692978</v>
          </cell>
          <cell r="K437">
            <v>2.3308954268461415</v>
          </cell>
          <cell r="L437">
            <v>0.26561640947622545</v>
          </cell>
          <cell r="M437">
            <v>4.818842268571787</v>
          </cell>
          <cell r="N437">
            <v>0.8304580901938549</v>
          </cell>
          <cell r="O437">
            <v>15.066262491819968</v>
          </cell>
          <cell r="P437" t="str">
            <v>M4</v>
          </cell>
          <cell r="Q437" t="str">
            <v>MINOR</v>
          </cell>
          <cell r="R437" t="str">
            <v>Infiltration or attenuation depending on site characteristics, and not in any SPZ</v>
          </cell>
        </row>
        <row r="438">
          <cell r="A438" t="str">
            <v>GOB013</v>
          </cell>
          <cell r="B438">
            <v>536</v>
          </cell>
          <cell r="C438">
            <v>2.5852028676999996</v>
          </cell>
          <cell r="D438">
            <v>0.3085476721151223</v>
          </cell>
          <cell r="E438">
            <v>11.935143503443141</v>
          </cell>
          <cell r="F438">
            <v>0.32114097859534335</v>
          </cell>
          <cell r="G438">
            <v>12.422273803256905</v>
          </cell>
          <cell r="H438">
            <v>0.3299409785953434</v>
          </cell>
          <cell r="I438">
            <v>12.762672621080792</v>
          </cell>
          <cell r="J438">
            <v>0.035985730017515004</v>
          </cell>
          <cell r="K438">
            <v>1.3919886314195042</v>
          </cell>
          <cell r="L438">
            <v>0.14804518464830554</v>
          </cell>
          <cell r="M438">
            <v>5.726637027136606</v>
          </cell>
          <cell r="N438">
            <v>0.31059011830550515</v>
          </cell>
          <cell r="O438">
            <v>12.014148761247142</v>
          </cell>
          <cell r="P438" t="str">
            <v>M4</v>
          </cell>
          <cell r="Q438" t="str">
            <v>MINOR</v>
          </cell>
          <cell r="R438" t="str">
            <v>Infiltration or attenuation depending on site characteristics, and not in any SPZ</v>
          </cell>
        </row>
        <row r="439">
          <cell r="A439" t="str">
            <v>GOB014</v>
          </cell>
          <cell r="B439">
            <v>537</v>
          </cell>
          <cell r="C439">
            <v>1.2519083822000001</v>
          </cell>
          <cell r="D439">
            <v>1.0103702861418629</v>
          </cell>
          <cell r="E439">
            <v>80.70640795345759</v>
          </cell>
          <cell r="F439">
            <v>1.023319414783945</v>
          </cell>
          <cell r="G439">
            <v>81.74075909497853</v>
          </cell>
          <cell r="H439">
            <v>1.1082606995435247</v>
          </cell>
          <cell r="I439">
            <v>88.52570326240323</v>
          </cell>
          <cell r="J439">
            <v>0</v>
          </cell>
          <cell r="K439">
            <v>0</v>
          </cell>
          <cell r="L439">
            <v>0</v>
          </cell>
          <cell r="M439">
            <v>0</v>
          </cell>
          <cell r="N439">
            <v>0</v>
          </cell>
          <cell r="O439">
            <v>0</v>
          </cell>
          <cell r="P439" t="str">
            <v>M4</v>
          </cell>
          <cell r="Q439" t="str">
            <v>MINOR</v>
          </cell>
          <cell r="R439" t="str">
            <v>Infiltration or attenuation depending on site characteristics, and not in any SPZ</v>
          </cell>
        </row>
        <row r="440">
          <cell r="A440" t="str">
            <v>GOB015</v>
          </cell>
          <cell r="B440">
            <v>538</v>
          </cell>
          <cell r="C440">
            <v>1.4405861445</v>
          </cell>
          <cell r="D440">
            <v>0</v>
          </cell>
          <cell r="E440">
            <v>0</v>
          </cell>
          <cell r="F440">
            <v>0</v>
          </cell>
          <cell r="G440">
            <v>0</v>
          </cell>
          <cell r="H440">
            <v>0</v>
          </cell>
          <cell r="I440">
            <v>0</v>
          </cell>
          <cell r="J440">
            <v>0</v>
          </cell>
          <cell r="K440">
            <v>0</v>
          </cell>
          <cell r="L440">
            <v>0</v>
          </cell>
          <cell r="M440">
            <v>0</v>
          </cell>
          <cell r="N440">
            <v>0</v>
          </cell>
          <cell r="O440">
            <v>0</v>
          </cell>
          <cell r="P440" t="str">
            <v>M4</v>
          </cell>
          <cell r="Q440" t="str">
            <v>MINOR</v>
          </cell>
          <cell r="R440" t="str">
            <v>Infiltration or attenuation depending on site characteristics, and not in any SPZ</v>
          </cell>
        </row>
        <row r="441">
          <cell r="A441" t="str">
            <v>GOB016</v>
          </cell>
          <cell r="B441">
            <v>539</v>
          </cell>
          <cell r="C441">
            <v>4.38764779055</v>
          </cell>
          <cell r="D441">
            <v>0.7305735533743316</v>
          </cell>
          <cell r="E441">
            <v>16.65068821038511</v>
          </cell>
          <cell r="F441">
            <v>0.8592379101975265</v>
          </cell>
          <cell r="G441">
            <v>19.58311038657502</v>
          </cell>
          <cell r="H441">
            <v>1.1267997042358509</v>
          </cell>
          <cell r="I441">
            <v>25.681179484431777</v>
          </cell>
          <cell r="J441">
            <v>0.0416454222328915</v>
          </cell>
          <cell r="K441">
            <v>0.9491514410656732</v>
          </cell>
          <cell r="L441">
            <v>0.12179110573828585</v>
          </cell>
          <cell r="M441">
            <v>2.7757721574780065</v>
          </cell>
          <cell r="N441">
            <v>0.8181460748690682</v>
          </cell>
          <cell r="O441">
            <v>18.646575885857786</v>
          </cell>
          <cell r="P441" t="str">
            <v>M4</v>
          </cell>
          <cell r="Q441" t="str">
            <v>MINOR</v>
          </cell>
          <cell r="R441" t="str">
            <v>Infiltration or attenuation depending on site characteristics, and not in any SPZ</v>
          </cell>
        </row>
        <row r="442">
          <cell r="A442" t="str">
            <v>GOB017</v>
          </cell>
          <cell r="B442">
            <v>540</v>
          </cell>
          <cell r="C442">
            <v>9.32210785555</v>
          </cell>
          <cell r="D442">
            <v>0.111497814641688</v>
          </cell>
          <cell r="E442">
            <v>1.1960579771162676</v>
          </cell>
          <cell r="F442">
            <v>0.12381662056071897</v>
          </cell>
          <cell r="G442">
            <v>1.328204119490032</v>
          </cell>
          <cell r="H442">
            <v>0.15170886411287457</v>
          </cell>
          <cell r="I442">
            <v>1.627409449275502</v>
          </cell>
          <cell r="J442">
            <v>0.000365465536588483</v>
          </cell>
          <cell r="K442">
            <v>0.003920417380398574</v>
          </cell>
          <cell r="L442">
            <v>0.0067021093676297196</v>
          </cell>
          <cell r="M442">
            <v>0.07189478465044319</v>
          </cell>
          <cell r="N442">
            <v>0.15234180419802104</v>
          </cell>
          <cell r="O442">
            <v>1.63419911632242</v>
          </cell>
          <cell r="P442" t="str">
            <v>M4</v>
          </cell>
          <cell r="Q442" t="str">
            <v>MINOR</v>
          </cell>
          <cell r="R442" t="str">
            <v>Infiltration or attenuation depending on site characteristics, and not in any SPZ</v>
          </cell>
        </row>
        <row r="443">
          <cell r="A443" t="str">
            <v>GOB018</v>
          </cell>
          <cell r="B443">
            <v>541</v>
          </cell>
          <cell r="C443">
            <v>1.49850736865</v>
          </cell>
          <cell r="D443">
            <v>0</v>
          </cell>
          <cell r="E443">
            <v>0</v>
          </cell>
          <cell r="F443">
            <v>0</v>
          </cell>
          <cell r="G443">
            <v>0</v>
          </cell>
          <cell r="H443">
            <v>0</v>
          </cell>
          <cell r="I443">
            <v>0</v>
          </cell>
          <cell r="J443">
            <v>0</v>
          </cell>
          <cell r="K443">
            <v>0</v>
          </cell>
          <cell r="L443">
            <v>0</v>
          </cell>
          <cell r="M443">
            <v>0</v>
          </cell>
          <cell r="N443">
            <v>0</v>
          </cell>
          <cell r="O443">
            <v>0</v>
          </cell>
          <cell r="P443" t="str">
            <v>M4</v>
          </cell>
          <cell r="Q443" t="str">
            <v>MINOR</v>
          </cell>
          <cell r="R443" t="str">
            <v>Infiltration or attenuation depending on site characteristics, and not in any SPZ</v>
          </cell>
        </row>
        <row r="444">
          <cell r="A444" t="str">
            <v>GOB019</v>
          </cell>
          <cell r="B444">
            <v>542</v>
          </cell>
          <cell r="C444">
            <v>5.0616307542</v>
          </cell>
          <cell r="D444">
            <v>0.2654540069930042</v>
          </cell>
          <cell r="E444">
            <v>5.244436425409694</v>
          </cell>
          <cell r="F444">
            <v>0.32723240976949836</v>
          </cell>
          <cell r="G444">
            <v>6.464960121754634</v>
          </cell>
          <cell r="H444">
            <v>0.5963792138987849</v>
          </cell>
          <cell r="I444">
            <v>11.78235321499748</v>
          </cell>
          <cell r="J444">
            <v>0.09893919227096162</v>
          </cell>
          <cell r="K444">
            <v>1.954690041126857</v>
          </cell>
          <cell r="L444">
            <v>0.1955346669706065</v>
          </cell>
          <cell r="M444">
            <v>3.863076476061737</v>
          </cell>
          <cell r="N444">
            <v>0.34823850677175044</v>
          </cell>
          <cell r="O444">
            <v>6.8799666289918875</v>
          </cell>
          <cell r="P444" t="str">
            <v>M4</v>
          </cell>
          <cell r="Q444" t="str">
            <v>MINOR</v>
          </cell>
          <cell r="R444" t="str">
            <v>Infiltration or attenuation depending on site characteristics, and not in any SPZ</v>
          </cell>
        </row>
        <row r="445">
          <cell r="A445" t="str">
            <v>GOB020</v>
          </cell>
          <cell r="B445">
            <v>543</v>
          </cell>
          <cell r="C445">
            <v>2.94228162195</v>
          </cell>
          <cell r="D445">
            <v>1.197073022821159</v>
          </cell>
          <cell r="E445">
            <v>40.685195254280174</v>
          </cell>
          <cell r="F445">
            <v>1.4865390280607098</v>
          </cell>
          <cell r="G445">
            <v>50.52334273411614</v>
          </cell>
          <cell r="H445">
            <v>1.5561612865615382</v>
          </cell>
          <cell r="I445">
            <v>52.88961039460902</v>
          </cell>
          <cell r="J445">
            <v>0</v>
          </cell>
          <cell r="K445">
            <v>0</v>
          </cell>
          <cell r="L445">
            <v>0</v>
          </cell>
          <cell r="M445">
            <v>0</v>
          </cell>
          <cell r="N445">
            <v>0.0964663057873931</v>
          </cell>
          <cell r="O445">
            <v>3.278622449589307</v>
          </cell>
          <cell r="P445" t="str">
            <v>M4</v>
          </cell>
          <cell r="Q445" t="str">
            <v>MINOR</v>
          </cell>
          <cell r="R445" t="str">
            <v>Infiltration or attenuation depending on site characteristics, and not in any SPZ</v>
          </cell>
        </row>
        <row r="446">
          <cell r="A446" t="str">
            <v>GOB021</v>
          </cell>
          <cell r="B446">
            <v>544</v>
          </cell>
          <cell r="C446">
            <v>1.1110097291</v>
          </cell>
          <cell r="D446">
            <v>0</v>
          </cell>
          <cell r="E446">
            <v>0</v>
          </cell>
          <cell r="F446">
            <v>0</v>
          </cell>
          <cell r="G446">
            <v>0</v>
          </cell>
          <cell r="H446">
            <v>0</v>
          </cell>
          <cell r="I446">
            <v>0</v>
          </cell>
          <cell r="J446">
            <v>0.011524400001019239</v>
          </cell>
          <cell r="K446">
            <v>1.0372906464423903</v>
          </cell>
          <cell r="L446">
            <v>0.0147350820604014</v>
          </cell>
          <cell r="M446">
            <v>1.3262784001304746</v>
          </cell>
          <cell r="N446">
            <v>0.08538881023181626</v>
          </cell>
          <cell r="O446">
            <v>7.6856941928841165</v>
          </cell>
          <cell r="P446" t="str">
            <v>M4</v>
          </cell>
          <cell r="Q446" t="str">
            <v>MINOR</v>
          </cell>
          <cell r="R446" t="str">
            <v>Infiltration or attenuation depending on site characteristics, and not in any SPZ</v>
          </cell>
        </row>
        <row r="447">
          <cell r="A447" t="str">
            <v>GOB022</v>
          </cell>
          <cell r="B447">
            <v>545</v>
          </cell>
          <cell r="C447">
            <v>1.6351455314</v>
          </cell>
          <cell r="D447">
            <v>0</v>
          </cell>
          <cell r="E447">
            <v>0</v>
          </cell>
          <cell r="F447">
            <v>0</v>
          </cell>
          <cell r="G447">
            <v>0</v>
          </cell>
          <cell r="H447">
            <v>0</v>
          </cell>
          <cell r="I447">
            <v>0</v>
          </cell>
          <cell r="J447">
            <v>0</v>
          </cell>
          <cell r="K447">
            <v>0</v>
          </cell>
          <cell r="L447">
            <v>0</v>
          </cell>
          <cell r="M447">
            <v>0</v>
          </cell>
          <cell r="N447">
            <v>0</v>
          </cell>
          <cell r="O447">
            <v>0</v>
          </cell>
          <cell r="P447" t="str">
            <v>M4</v>
          </cell>
          <cell r="Q447" t="str">
            <v>MINOR</v>
          </cell>
          <cell r="R447" t="str">
            <v>Infiltration or attenuation depending on site characteristics, and not in any SPZ</v>
          </cell>
        </row>
        <row r="448">
          <cell r="A448" t="str">
            <v>GOB023</v>
          </cell>
          <cell r="B448">
            <v>546</v>
          </cell>
          <cell r="C448">
            <v>0.762033268152</v>
          </cell>
          <cell r="D448">
            <v>0</v>
          </cell>
          <cell r="E448">
            <v>0</v>
          </cell>
          <cell r="F448">
            <v>0</v>
          </cell>
          <cell r="G448">
            <v>0</v>
          </cell>
          <cell r="H448">
            <v>0</v>
          </cell>
          <cell r="I448">
            <v>0</v>
          </cell>
          <cell r="J448">
            <v>0</v>
          </cell>
          <cell r="K448">
            <v>0</v>
          </cell>
          <cell r="L448">
            <v>0.02258195483503897</v>
          </cell>
          <cell r="M448">
            <v>2.963381754946508</v>
          </cell>
          <cell r="N448">
            <v>0.105894036505917</v>
          </cell>
          <cell r="O448">
            <v>13.896248488300214</v>
          </cell>
          <cell r="P448" t="str">
            <v>M4</v>
          </cell>
          <cell r="Q448" t="str">
            <v>MINOR</v>
          </cell>
          <cell r="R448" t="str">
            <v>Infiltration or attenuation depending on site characteristics, and not in any SPZ</v>
          </cell>
        </row>
        <row r="449">
          <cell r="A449" t="str">
            <v>GOB024</v>
          </cell>
          <cell r="B449">
            <v>547</v>
          </cell>
          <cell r="C449">
            <v>0.93721024075</v>
          </cell>
          <cell r="D449">
            <v>0.6496618792648926</v>
          </cell>
          <cell r="E449">
            <v>69.318691902577</v>
          </cell>
          <cell r="F449">
            <v>0.6791218130313886</v>
          </cell>
          <cell r="G449">
            <v>72.46205637786493</v>
          </cell>
          <cell r="H449">
            <v>0.7063043929595959</v>
          </cell>
          <cell r="I449">
            <v>75.36242800701555</v>
          </cell>
          <cell r="J449">
            <v>0.03904843665924133</v>
          </cell>
          <cell r="K449">
            <v>4.166454330246426</v>
          </cell>
          <cell r="L449">
            <v>0.04850093037622436</v>
          </cell>
          <cell r="M449">
            <v>5.175032054431204</v>
          </cell>
          <cell r="N449">
            <v>0.1943292812416631</v>
          </cell>
          <cell r="O449">
            <v>20.73486532607151</v>
          </cell>
          <cell r="P449" t="str">
            <v>M4</v>
          </cell>
          <cell r="Q449" t="str">
            <v>MINOR</v>
          </cell>
          <cell r="R449" t="str">
            <v>Infiltration or attenuation depending on site characteristics, and not in any SPZ</v>
          </cell>
        </row>
        <row r="450">
          <cell r="A450" t="str">
            <v>GOB025</v>
          </cell>
          <cell r="B450">
            <v>548</v>
          </cell>
          <cell r="C450">
            <v>0.08852103414990001</v>
          </cell>
          <cell r="D450">
            <v>0</v>
          </cell>
          <cell r="E450">
            <v>0</v>
          </cell>
          <cell r="F450">
            <v>0</v>
          </cell>
          <cell r="G450">
            <v>0</v>
          </cell>
          <cell r="H450">
            <v>0</v>
          </cell>
          <cell r="I450">
            <v>0</v>
          </cell>
          <cell r="J450">
            <v>0</v>
          </cell>
          <cell r="K450">
            <v>0</v>
          </cell>
          <cell r="L450">
            <v>0</v>
          </cell>
          <cell r="M450">
            <v>0</v>
          </cell>
          <cell r="N450">
            <v>0</v>
          </cell>
          <cell r="O450">
            <v>0</v>
          </cell>
          <cell r="P450" t="str">
            <v>M4</v>
          </cell>
          <cell r="Q450" t="str">
            <v>MINOR</v>
          </cell>
          <cell r="R450" t="str">
            <v>Infiltration or attenuation depending on site characteristics, and not in any SPZ</v>
          </cell>
        </row>
        <row r="451">
          <cell r="A451" t="str">
            <v>GOB026</v>
          </cell>
          <cell r="B451">
            <v>549</v>
          </cell>
          <cell r="C451">
            <v>1.0381425724500002</v>
          </cell>
          <cell r="D451">
            <v>0.16031125701217622</v>
          </cell>
          <cell r="E451">
            <v>15.442123390994764</v>
          </cell>
          <cell r="F451">
            <v>0.1803276560559526</v>
          </cell>
          <cell r="G451">
            <v>17.370220703923373</v>
          </cell>
          <cell r="H451">
            <v>0.2032383244260389</v>
          </cell>
          <cell r="I451">
            <v>19.57711106542906</v>
          </cell>
          <cell r="J451">
            <v>0.021352130399121518</v>
          </cell>
          <cell r="K451">
            <v>2.056762815220151</v>
          </cell>
          <cell r="L451">
            <v>0.05302718585424726</v>
          </cell>
          <cell r="M451">
            <v>5.10789050188973</v>
          </cell>
          <cell r="N451">
            <v>0.18313175280672883</v>
          </cell>
          <cell r="O451">
            <v>17.640327799537282</v>
          </cell>
          <cell r="P451" t="str">
            <v>M4</v>
          </cell>
          <cell r="Q451" t="str">
            <v>MINOR</v>
          </cell>
          <cell r="R451" t="str">
            <v>Infiltration or attenuation depending on site characteristics, and not in any SPZ</v>
          </cell>
        </row>
        <row r="452">
          <cell r="A452" t="str">
            <v>GOB028</v>
          </cell>
          <cell r="B452">
            <v>550</v>
          </cell>
          <cell r="C452">
            <v>2.4556590625</v>
          </cell>
          <cell r="D452">
            <v>0</v>
          </cell>
          <cell r="E452">
            <v>0</v>
          </cell>
          <cell r="F452">
            <v>0</v>
          </cell>
          <cell r="G452">
            <v>0</v>
          </cell>
          <cell r="H452">
            <v>0</v>
          </cell>
          <cell r="I452">
            <v>0</v>
          </cell>
          <cell r="J452">
            <v>0</v>
          </cell>
          <cell r="K452">
            <v>0</v>
          </cell>
          <cell r="L452">
            <v>0</v>
          </cell>
          <cell r="M452">
            <v>0</v>
          </cell>
          <cell r="N452">
            <v>0.01136197107087677</v>
          </cell>
          <cell r="O452">
            <v>0.4626852010681662</v>
          </cell>
          <cell r="P452" t="str">
            <v>M4</v>
          </cell>
          <cell r="Q452" t="str">
            <v>MINOR</v>
          </cell>
          <cell r="R452" t="str">
            <v>Infiltration or attenuation depending on site characteristics, and not in any SPZ</v>
          </cell>
        </row>
        <row r="453">
          <cell r="A453" t="str">
            <v>GOB029</v>
          </cell>
          <cell r="B453">
            <v>551</v>
          </cell>
          <cell r="C453">
            <v>1.43277023735</v>
          </cell>
          <cell r="D453">
            <v>0</v>
          </cell>
          <cell r="E453">
            <v>0</v>
          </cell>
          <cell r="F453">
            <v>0</v>
          </cell>
          <cell r="G453">
            <v>0</v>
          </cell>
          <cell r="H453">
            <v>0</v>
          </cell>
          <cell r="I453">
            <v>0</v>
          </cell>
          <cell r="J453">
            <v>0</v>
          </cell>
          <cell r="K453">
            <v>0</v>
          </cell>
          <cell r="L453">
            <v>0.0009046286884869052</v>
          </cell>
          <cell r="M453">
            <v>0.06313843384687232</v>
          </cell>
          <cell r="N453">
            <v>0.001768323837710111</v>
          </cell>
          <cell r="O453">
            <v>0.1234199169980484</v>
          </cell>
          <cell r="P453" t="str">
            <v>M4</v>
          </cell>
          <cell r="Q453" t="str">
            <v>MINOR</v>
          </cell>
          <cell r="R453" t="str">
            <v>Infiltration or attenuation depending on site characteristics, and not in any SPZ</v>
          </cell>
        </row>
        <row r="454">
          <cell r="A454" t="str">
            <v>GOB030</v>
          </cell>
          <cell r="B454">
            <v>552</v>
          </cell>
          <cell r="C454">
            <v>1.4529624023</v>
          </cell>
          <cell r="D454">
            <v>0</v>
          </cell>
          <cell r="E454">
            <v>0</v>
          </cell>
          <cell r="F454">
            <v>0</v>
          </cell>
          <cell r="G454">
            <v>0</v>
          </cell>
          <cell r="H454">
            <v>0</v>
          </cell>
          <cell r="I454">
            <v>0</v>
          </cell>
          <cell r="J454">
            <v>0</v>
          </cell>
          <cell r="K454">
            <v>0</v>
          </cell>
          <cell r="L454">
            <v>0</v>
          </cell>
          <cell r="M454">
            <v>0</v>
          </cell>
          <cell r="N454">
            <v>4.495244504579373E-05</v>
          </cell>
          <cell r="O454">
            <v>0.0030938477812388833</v>
          </cell>
          <cell r="P454" t="str">
            <v>M4</v>
          </cell>
          <cell r="Q454" t="str">
            <v>MINOR</v>
          </cell>
          <cell r="R454" t="str">
            <v>Infiltration or attenuation depending on site characteristics, and not in any SPZ</v>
          </cell>
        </row>
        <row r="455">
          <cell r="A455" t="str">
            <v>GOB032</v>
          </cell>
          <cell r="B455">
            <v>553</v>
          </cell>
          <cell r="C455">
            <v>1.06753986502</v>
          </cell>
          <cell r="D455">
            <v>0</v>
          </cell>
          <cell r="E455">
            <v>0</v>
          </cell>
          <cell r="F455">
            <v>0</v>
          </cell>
          <cell r="G455">
            <v>0</v>
          </cell>
          <cell r="H455">
            <v>0</v>
          </cell>
          <cell r="I455">
            <v>0</v>
          </cell>
          <cell r="J455">
            <v>0</v>
          </cell>
          <cell r="K455">
            <v>0</v>
          </cell>
          <cell r="L455">
            <v>0</v>
          </cell>
          <cell r="M455">
            <v>0</v>
          </cell>
          <cell r="N455">
            <v>0</v>
          </cell>
          <cell r="O455">
            <v>0</v>
          </cell>
          <cell r="P455" t="str">
            <v>M4</v>
          </cell>
          <cell r="Q455" t="str">
            <v>MINOR</v>
          </cell>
          <cell r="R455" t="str">
            <v>Infiltration or attenuation depending on site characteristics, and not in any SPZ</v>
          </cell>
        </row>
        <row r="456">
          <cell r="A456" t="str">
            <v>GOB033</v>
          </cell>
          <cell r="B456">
            <v>554</v>
          </cell>
          <cell r="C456">
            <v>0.528069945313</v>
          </cell>
          <cell r="D456">
            <v>0</v>
          </cell>
          <cell r="E456">
            <v>0</v>
          </cell>
          <cell r="F456">
            <v>0</v>
          </cell>
          <cell r="G456">
            <v>0</v>
          </cell>
          <cell r="H456">
            <v>0</v>
          </cell>
          <cell r="I456">
            <v>0</v>
          </cell>
          <cell r="J456">
            <v>0</v>
          </cell>
          <cell r="K456">
            <v>0</v>
          </cell>
          <cell r="L456">
            <v>0</v>
          </cell>
          <cell r="M456">
            <v>0</v>
          </cell>
          <cell r="N456">
            <v>0</v>
          </cell>
          <cell r="O456">
            <v>0</v>
          </cell>
          <cell r="P456" t="str">
            <v>M4</v>
          </cell>
          <cell r="Q456" t="str">
            <v>MINOR</v>
          </cell>
          <cell r="R456" t="str">
            <v>Infiltration or attenuation depending on site characteristics, and not in any SPZ</v>
          </cell>
        </row>
        <row r="457">
          <cell r="A457" t="str">
            <v>HAN001</v>
          </cell>
          <cell r="B457">
            <v>1005</v>
          </cell>
          <cell r="C457">
            <v>0.11350071419999999</v>
          </cell>
          <cell r="D457">
            <v>0.012337699184981317</v>
          </cell>
          <cell r="E457">
            <v>10.870151145693248</v>
          </cell>
          <cell r="F457">
            <v>0.009787647534424996</v>
          </cell>
          <cell r="G457">
            <v>8.623423740909814</v>
          </cell>
          <cell r="H457">
            <v>0.029640875576832523</v>
          </cell>
          <cell r="I457">
            <v>26.11514454843186</v>
          </cell>
          <cell r="J457">
            <v>0.0021011815297916243</v>
          </cell>
          <cell r="K457">
            <v>1.8512496107197396</v>
          </cell>
          <cell r="L457">
            <v>0.003974203684800788</v>
          </cell>
          <cell r="M457">
            <v>3.5014790107821083</v>
          </cell>
          <cell r="N457">
            <v>0.009534813666105783</v>
          </cell>
          <cell r="O457">
            <v>8.400664025165916</v>
          </cell>
          <cell r="P457" t="str">
            <v>M4</v>
          </cell>
          <cell r="Q457" t="str">
            <v>MINOR</v>
          </cell>
          <cell r="R457" t="str">
            <v>Infiltration or attenuation depending on site characteristics, and not in any SPZ</v>
          </cell>
        </row>
        <row r="458">
          <cell r="A458" t="str">
            <v>HAN002</v>
          </cell>
          <cell r="B458">
            <v>1006</v>
          </cell>
          <cell r="C458">
            <v>0.21780751534999998</v>
          </cell>
          <cell r="D458">
            <v>0.16808283734314192</v>
          </cell>
          <cell r="E458">
            <v>77.17035708021629</v>
          </cell>
          <cell r="F458">
            <v>0.16463524571749324</v>
          </cell>
          <cell r="G458">
            <v>75.58749543280773</v>
          </cell>
          <cell r="H458">
            <v>0.20199643700469425</v>
          </cell>
          <cell r="I458">
            <v>92.74080220790428</v>
          </cell>
          <cell r="J458">
            <v>0.014782551979565427</v>
          </cell>
          <cell r="K458">
            <v>6.786979758623571</v>
          </cell>
          <cell r="L458">
            <v>0.052460389759756365</v>
          </cell>
          <cell r="M458">
            <v>24.085665582042264</v>
          </cell>
          <cell r="N458">
            <v>0.17109204155004257</v>
          </cell>
          <cell r="O458">
            <v>78.55194586610602</v>
          </cell>
          <cell r="P458" t="str">
            <v>M4</v>
          </cell>
          <cell r="Q458" t="str">
            <v>MINOR</v>
          </cell>
          <cell r="R458" t="str">
            <v>Infiltration or attenuation depending on site characteristics, and not in any SPZ</v>
          </cell>
        </row>
        <row r="459">
          <cell r="A459" t="str">
            <v>HAN003</v>
          </cell>
          <cell r="B459">
            <v>1007</v>
          </cell>
          <cell r="C459">
            <v>2.05020404415</v>
          </cell>
          <cell r="D459">
            <v>0</v>
          </cell>
          <cell r="E459">
            <v>0</v>
          </cell>
          <cell r="F459">
            <v>0</v>
          </cell>
          <cell r="G459">
            <v>0</v>
          </cell>
          <cell r="H459">
            <v>0</v>
          </cell>
          <cell r="I459">
            <v>0</v>
          </cell>
          <cell r="J459">
            <v>0</v>
          </cell>
          <cell r="K459">
            <v>0</v>
          </cell>
          <cell r="L459">
            <v>0</v>
          </cell>
          <cell r="M459">
            <v>0</v>
          </cell>
          <cell r="N459">
            <v>0.0286823227761351</v>
          </cell>
          <cell r="O459">
            <v>1.3989984488605662</v>
          </cell>
          <cell r="P459" t="str">
            <v>M4</v>
          </cell>
          <cell r="Q459" t="str">
            <v>MINOR</v>
          </cell>
          <cell r="R459" t="str">
            <v>Infiltration or attenuation depending on site characteristics, and not in any SPZ</v>
          </cell>
        </row>
        <row r="460">
          <cell r="A460" t="str">
            <v>HAN004</v>
          </cell>
          <cell r="B460">
            <v>1008</v>
          </cell>
          <cell r="C460">
            <v>1.7426060065999998</v>
          </cell>
          <cell r="D460">
            <v>0</v>
          </cell>
          <cell r="E460">
            <v>0</v>
          </cell>
          <cell r="F460">
            <v>0</v>
          </cell>
          <cell r="G460">
            <v>0</v>
          </cell>
          <cell r="H460">
            <v>0</v>
          </cell>
          <cell r="I460">
            <v>0</v>
          </cell>
          <cell r="J460">
            <v>0</v>
          </cell>
          <cell r="K460">
            <v>0</v>
          </cell>
          <cell r="L460">
            <v>0</v>
          </cell>
          <cell r="M460">
            <v>0</v>
          </cell>
          <cell r="N460">
            <v>0</v>
          </cell>
          <cell r="O460">
            <v>0</v>
          </cell>
          <cell r="P460" t="str">
            <v>M4</v>
          </cell>
          <cell r="Q460" t="str">
            <v>MINOR</v>
          </cell>
          <cell r="R460" t="str">
            <v>Infiltration or attenuation depending on site characteristics, and not in any SPZ</v>
          </cell>
        </row>
        <row r="461">
          <cell r="A461" t="str">
            <v>HAN005</v>
          </cell>
          <cell r="B461">
            <v>1009</v>
          </cell>
          <cell r="C461">
            <v>6.1330850675</v>
          </cell>
          <cell r="D461">
            <v>0</v>
          </cell>
          <cell r="E461">
            <v>0</v>
          </cell>
          <cell r="F461">
            <v>0</v>
          </cell>
          <cell r="G461">
            <v>0</v>
          </cell>
          <cell r="H461">
            <v>0</v>
          </cell>
          <cell r="I461">
            <v>0</v>
          </cell>
          <cell r="J461">
            <v>0.057848643938964564</v>
          </cell>
          <cell r="K461">
            <v>0.9432225919303143</v>
          </cell>
          <cell r="L461">
            <v>0.06184864393896456</v>
          </cell>
          <cell r="M461">
            <v>1.008442623219241</v>
          </cell>
          <cell r="N461">
            <v>0.08309675041500117</v>
          </cell>
          <cell r="O461">
            <v>1.35489316551863</v>
          </cell>
          <cell r="P461" t="str">
            <v>M4</v>
          </cell>
          <cell r="Q461" t="str">
            <v>MINOR</v>
          </cell>
          <cell r="R461" t="str">
            <v>Infiltration or attenuation depending on site characteristics, and not in any SPZ</v>
          </cell>
        </row>
        <row r="462">
          <cell r="A462" t="str">
            <v>HAN006</v>
          </cell>
          <cell r="B462">
            <v>1004</v>
          </cell>
          <cell r="C462">
            <v>0.102105424</v>
          </cell>
          <cell r="D462">
            <v>0</v>
          </cell>
          <cell r="E462">
            <v>0</v>
          </cell>
          <cell r="F462">
            <v>0</v>
          </cell>
          <cell r="G462">
            <v>0</v>
          </cell>
          <cell r="H462">
            <v>0</v>
          </cell>
          <cell r="I462">
            <v>0</v>
          </cell>
          <cell r="J462">
            <v>0.03166929035078227</v>
          </cell>
          <cell r="K462">
            <v>31.016266433389735</v>
          </cell>
          <cell r="L462">
            <v>0.037371544707098976</v>
          </cell>
          <cell r="M462">
            <v>36.60093973763722</v>
          </cell>
          <cell r="N462">
            <v>0.06536143254476741</v>
          </cell>
          <cell r="O462">
            <v>64.01367330374869</v>
          </cell>
          <cell r="P462" t="str">
            <v>M4</v>
          </cell>
          <cell r="Q462" t="str">
            <v>MINOR</v>
          </cell>
          <cell r="R462" t="str">
            <v>Infiltration or attenuation depending on site characteristics, and not in any SPZ</v>
          </cell>
        </row>
        <row r="463">
          <cell r="A463" t="str">
            <v>HAN007</v>
          </cell>
          <cell r="B463">
            <v>1010</v>
          </cell>
          <cell r="C463">
            <v>0.0404444157</v>
          </cell>
          <cell r="D463">
            <v>0</v>
          </cell>
          <cell r="E463">
            <v>0</v>
          </cell>
          <cell r="F463">
            <v>0</v>
          </cell>
          <cell r="G463">
            <v>0</v>
          </cell>
          <cell r="H463">
            <v>0</v>
          </cell>
          <cell r="I463">
            <v>0</v>
          </cell>
          <cell r="J463">
            <v>0.0017554804046786075</v>
          </cell>
          <cell r="K463">
            <v>4.340476612890237</v>
          </cell>
          <cell r="L463">
            <v>0.0017554804046786075</v>
          </cell>
          <cell r="M463">
            <v>4.340476612890237</v>
          </cell>
          <cell r="N463">
            <v>0.0029313553046755574</v>
          </cell>
          <cell r="O463">
            <v>7.247861673708286</v>
          </cell>
          <cell r="P463" t="str">
            <v>M4</v>
          </cell>
          <cell r="Q463" t="str">
            <v>MINOR</v>
          </cell>
          <cell r="R463" t="str">
            <v>Infiltration or attenuation depending on site characteristics, and not in any SPZ</v>
          </cell>
        </row>
        <row r="464">
          <cell r="A464" t="str">
            <v>HAN008</v>
          </cell>
          <cell r="B464">
            <v>1011</v>
          </cell>
          <cell r="C464">
            <v>0.3231555335</v>
          </cell>
          <cell r="D464">
            <v>0</v>
          </cell>
          <cell r="E464">
            <v>0</v>
          </cell>
          <cell r="F464">
            <v>0</v>
          </cell>
          <cell r="G464">
            <v>0</v>
          </cell>
          <cell r="H464">
            <v>0</v>
          </cell>
          <cell r="I464">
            <v>0</v>
          </cell>
          <cell r="J464">
            <v>0</v>
          </cell>
          <cell r="K464">
            <v>0</v>
          </cell>
          <cell r="L464">
            <v>0</v>
          </cell>
          <cell r="M464">
            <v>0</v>
          </cell>
          <cell r="N464">
            <v>0.023806327223867135</v>
          </cell>
          <cell r="O464">
            <v>7.36683261030006</v>
          </cell>
          <cell r="P464" t="str">
            <v>M4</v>
          </cell>
          <cell r="Q464" t="str">
            <v>MINOR</v>
          </cell>
          <cell r="R464" t="str">
            <v>Infiltration or attenuation depending on site characteristics, and not in any SPZ</v>
          </cell>
        </row>
        <row r="465">
          <cell r="A465" t="str">
            <v>HAN009</v>
          </cell>
          <cell r="B465">
            <v>1012</v>
          </cell>
          <cell r="C465">
            <v>8.82025373375</v>
          </cell>
          <cell r="D465">
            <v>3.523311865874193</v>
          </cell>
          <cell r="E465">
            <v>39.94569739408425</v>
          </cell>
          <cell r="F465">
            <v>4.760974681651895</v>
          </cell>
          <cell r="G465">
            <v>53.97775194872686</v>
          </cell>
          <cell r="H465">
            <v>5.572254978901831</v>
          </cell>
          <cell r="I465">
            <v>63.17567665406313</v>
          </cell>
          <cell r="J465">
            <v>0.15287806187219402</v>
          </cell>
          <cell r="K465">
            <v>1.7332614966304</v>
          </cell>
          <cell r="L465">
            <v>0.7896831747430572</v>
          </cell>
          <cell r="M465">
            <v>8.95306641487418</v>
          </cell>
          <cell r="N465">
            <v>4.280731665796258</v>
          </cell>
          <cell r="O465">
            <v>48.53297643146453</v>
          </cell>
          <cell r="P465" t="str">
            <v>M4</v>
          </cell>
          <cell r="Q465" t="str">
            <v>MINOR</v>
          </cell>
          <cell r="R465" t="str">
            <v>Infiltration or attenuation depending on site characteristics, and not in any SPZ</v>
          </cell>
        </row>
        <row r="466">
          <cell r="A466" t="str">
            <v>HAN011</v>
          </cell>
          <cell r="B466">
            <v>1003</v>
          </cell>
          <cell r="C466">
            <v>1.09656775776</v>
          </cell>
          <cell r="D466">
            <v>0</v>
          </cell>
          <cell r="E466">
            <v>0</v>
          </cell>
          <cell r="F466">
            <v>0</v>
          </cell>
          <cell r="G466">
            <v>0</v>
          </cell>
          <cell r="H466">
            <v>0</v>
          </cell>
          <cell r="I466">
            <v>0</v>
          </cell>
          <cell r="J466">
            <v>0</v>
          </cell>
          <cell r="K466">
            <v>0</v>
          </cell>
          <cell r="L466">
            <v>0</v>
          </cell>
          <cell r="M466">
            <v>0</v>
          </cell>
          <cell r="N466">
            <v>0</v>
          </cell>
          <cell r="O466">
            <v>0</v>
          </cell>
          <cell r="P466" t="str">
            <v>M4</v>
          </cell>
          <cell r="Q466" t="str">
            <v>MINOR</v>
          </cell>
          <cell r="R466" t="str">
            <v>Infiltration or attenuation depending on site characteristics, and not in any SPZ</v>
          </cell>
        </row>
        <row r="467">
          <cell r="A467" t="str">
            <v>HAN013</v>
          </cell>
          <cell r="B467">
            <v>1013</v>
          </cell>
          <cell r="C467">
            <v>2.2104476972600002</v>
          </cell>
          <cell r="D467">
            <v>0</v>
          </cell>
          <cell r="E467">
            <v>0</v>
          </cell>
          <cell r="F467">
            <v>0</v>
          </cell>
          <cell r="G467">
            <v>0</v>
          </cell>
          <cell r="H467">
            <v>0</v>
          </cell>
          <cell r="I467">
            <v>0</v>
          </cell>
          <cell r="J467">
            <v>0</v>
          </cell>
          <cell r="K467">
            <v>0</v>
          </cell>
          <cell r="L467">
            <v>0</v>
          </cell>
          <cell r="M467">
            <v>0</v>
          </cell>
          <cell r="N467">
            <v>0.015371201540466011</v>
          </cell>
          <cell r="O467">
            <v>0.6953886110727551</v>
          </cell>
          <cell r="P467" t="str">
            <v>M4</v>
          </cell>
          <cell r="Q467" t="str">
            <v>MINOR</v>
          </cell>
          <cell r="R467" t="str">
            <v>Infiltration or attenuation depending on site characteristics, and not in any SPZ</v>
          </cell>
        </row>
        <row r="468">
          <cell r="A468" t="str">
            <v>HAN014</v>
          </cell>
          <cell r="B468">
            <v>1014</v>
          </cell>
          <cell r="C468">
            <v>1.11440068835</v>
          </cell>
          <cell r="D468">
            <v>0.07866851994090042</v>
          </cell>
          <cell r="E468">
            <v>7.0592669910656936</v>
          </cell>
          <cell r="F468">
            <v>0.20613069253237623</v>
          </cell>
          <cell r="G468">
            <v>18.49699974948658</v>
          </cell>
          <cell r="H468">
            <v>0.49584118533268257</v>
          </cell>
          <cell r="I468">
            <v>44.49397694350254</v>
          </cell>
          <cell r="J468">
            <v>0.008690846454012847</v>
          </cell>
          <cell r="K468">
            <v>0.7798672905416683</v>
          </cell>
          <cell r="L468">
            <v>0.041685731624766055</v>
          </cell>
          <cell r="M468">
            <v>3.7406412308024177</v>
          </cell>
          <cell r="N468">
            <v>0.1273659918504685</v>
          </cell>
          <cell r="O468">
            <v>11.429102043991797</v>
          </cell>
          <cell r="P468" t="str">
            <v>M4</v>
          </cell>
          <cell r="Q468" t="str">
            <v>MINOR</v>
          </cell>
          <cell r="R468" t="str">
            <v>Infiltration or attenuation depending on site characteristics, and not in any SPZ</v>
          </cell>
        </row>
        <row r="469">
          <cell r="A469" t="str">
            <v>HAN015</v>
          </cell>
          <cell r="B469">
            <v>1015</v>
          </cell>
          <cell r="C469">
            <v>2.54612953652</v>
          </cell>
          <cell r="D469">
            <v>0</v>
          </cell>
          <cell r="E469">
            <v>0</v>
          </cell>
          <cell r="F469">
            <v>0</v>
          </cell>
          <cell r="G469">
            <v>0</v>
          </cell>
          <cell r="H469">
            <v>0</v>
          </cell>
          <cell r="I469">
            <v>0</v>
          </cell>
          <cell r="J469">
            <v>0</v>
          </cell>
          <cell r="K469">
            <v>0</v>
          </cell>
          <cell r="L469">
            <v>0</v>
          </cell>
          <cell r="M469">
            <v>0</v>
          </cell>
          <cell r="N469">
            <v>0.014051962099854088</v>
          </cell>
          <cell r="O469">
            <v>0.5518950194128786</v>
          </cell>
          <cell r="P469" t="str">
            <v>M4</v>
          </cell>
          <cell r="Q469" t="str">
            <v>MINOR</v>
          </cell>
          <cell r="R469" t="str">
            <v>Infiltration or attenuation depending on site characteristics, and not in any SPZ</v>
          </cell>
        </row>
        <row r="470">
          <cell r="A470" t="str">
            <v>HIGH001</v>
          </cell>
          <cell r="B470">
            <v>273</v>
          </cell>
          <cell r="C470">
            <v>1.1150072047600001</v>
          </cell>
          <cell r="D470">
            <v>0</v>
          </cell>
          <cell r="E470">
            <v>0</v>
          </cell>
          <cell r="F470">
            <v>0</v>
          </cell>
          <cell r="G470">
            <v>0</v>
          </cell>
          <cell r="H470">
            <v>0</v>
          </cell>
          <cell r="I470">
            <v>0</v>
          </cell>
          <cell r="J470">
            <v>0</v>
          </cell>
          <cell r="K470">
            <v>0</v>
          </cell>
          <cell r="L470">
            <v>0.0010576733601289161</v>
          </cell>
          <cell r="M470">
            <v>0.09485798438016149</v>
          </cell>
          <cell r="N470">
            <v>0.062324354439655325</v>
          </cell>
          <cell r="O470">
            <v>5.589592082776751</v>
          </cell>
          <cell r="P470" t="str">
            <v>M4</v>
          </cell>
          <cell r="Q470" t="str">
            <v>MINOR</v>
          </cell>
          <cell r="R470" t="str">
            <v>Infiltration or attenuation depending on site characteristics, and not in any SPZ</v>
          </cell>
        </row>
        <row r="471">
          <cell r="A471" t="str">
            <v>HIGH002</v>
          </cell>
          <cell r="B471">
            <v>260</v>
          </cell>
          <cell r="C471">
            <v>0.3019552405</v>
          </cell>
          <cell r="D471">
            <v>0</v>
          </cell>
          <cell r="E471">
            <v>0</v>
          </cell>
          <cell r="F471">
            <v>0</v>
          </cell>
          <cell r="G471">
            <v>0</v>
          </cell>
          <cell r="H471">
            <v>0</v>
          </cell>
          <cell r="I471">
            <v>0</v>
          </cell>
          <cell r="J471">
            <v>0</v>
          </cell>
          <cell r="K471">
            <v>0</v>
          </cell>
          <cell r="L471">
            <v>0</v>
          </cell>
          <cell r="M471">
            <v>0</v>
          </cell>
          <cell r="N471">
            <v>0.0009829199999570847</v>
          </cell>
          <cell r="O471">
            <v>0.3255184438360773</v>
          </cell>
          <cell r="P471" t="str">
            <v>M4</v>
          </cell>
          <cell r="Q471" t="str">
            <v>MINOR</v>
          </cell>
          <cell r="R471" t="str">
            <v>Infiltration or attenuation depending on site characteristics, and not in any SPZ</v>
          </cell>
        </row>
        <row r="472">
          <cell r="A472" t="str">
            <v>HIGH003</v>
          </cell>
          <cell r="B472">
            <v>259</v>
          </cell>
          <cell r="C472">
            <v>0.7876169397</v>
          </cell>
          <cell r="D472">
            <v>0</v>
          </cell>
          <cell r="E472">
            <v>0</v>
          </cell>
          <cell r="F472">
            <v>0</v>
          </cell>
          <cell r="G472">
            <v>0</v>
          </cell>
          <cell r="H472">
            <v>0</v>
          </cell>
          <cell r="I472">
            <v>0</v>
          </cell>
          <cell r="J472">
            <v>0</v>
          </cell>
          <cell r="K472">
            <v>0</v>
          </cell>
          <cell r="L472">
            <v>0</v>
          </cell>
          <cell r="M472">
            <v>0</v>
          </cell>
          <cell r="N472">
            <v>0.003531772625019012</v>
          </cell>
          <cell r="O472">
            <v>0.4484124765478317</v>
          </cell>
          <cell r="P472" t="str">
            <v>M4</v>
          </cell>
          <cell r="Q472" t="str">
            <v>MINOR</v>
          </cell>
          <cell r="R472" t="str">
            <v>Infiltration or attenuation depending on site characteristics, and not in any SPZ</v>
          </cell>
        </row>
        <row r="473">
          <cell r="A473" t="str">
            <v>HIGH004</v>
          </cell>
          <cell r="B473">
            <v>261</v>
          </cell>
          <cell r="C473">
            <v>3.6775782524</v>
          </cell>
          <cell r="D473">
            <v>0</v>
          </cell>
          <cell r="E473">
            <v>0</v>
          </cell>
          <cell r="F473">
            <v>0</v>
          </cell>
          <cell r="G473">
            <v>0</v>
          </cell>
          <cell r="H473">
            <v>0</v>
          </cell>
          <cell r="I473">
            <v>0</v>
          </cell>
          <cell r="J473">
            <v>0</v>
          </cell>
          <cell r="K473">
            <v>0</v>
          </cell>
          <cell r="L473">
            <v>0.003948849999997765</v>
          </cell>
          <cell r="M473">
            <v>0.10737636914784157</v>
          </cell>
          <cell r="N473">
            <v>0.12629518964112854</v>
          </cell>
          <cell r="O473">
            <v>3.434194488144687</v>
          </cell>
          <cell r="P473" t="str">
            <v>M4</v>
          </cell>
          <cell r="Q473" t="str">
            <v>MINOR</v>
          </cell>
          <cell r="R473" t="str">
            <v>Infiltration or attenuation depending on site characteristics, and not in any SPZ</v>
          </cell>
        </row>
        <row r="474">
          <cell r="A474" t="str">
            <v>HIGH005</v>
          </cell>
          <cell r="B474">
            <v>262</v>
          </cell>
          <cell r="C474">
            <v>0.23556424885000002</v>
          </cell>
          <cell r="D474">
            <v>0</v>
          </cell>
          <cell r="E474">
            <v>0</v>
          </cell>
          <cell r="F474">
            <v>0</v>
          </cell>
          <cell r="G474">
            <v>0</v>
          </cell>
          <cell r="H474">
            <v>0</v>
          </cell>
          <cell r="I474">
            <v>0</v>
          </cell>
          <cell r="J474">
            <v>0</v>
          </cell>
          <cell r="K474">
            <v>0</v>
          </cell>
          <cell r="L474">
            <v>0</v>
          </cell>
          <cell r="M474">
            <v>0</v>
          </cell>
          <cell r="N474">
            <v>5.03239502029635E-06</v>
          </cell>
          <cell r="O474">
            <v>0.002136315270616817</v>
          </cell>
          <cell r="P474" t="str">
            <v>M4</v>
          </cell>
          <cell r="Q474" t="str">
            <v>MINOR</v>
          </cell>
          <cell r="R474" t="str">
            <v>Infiltration or attenuation depending on site characteristics, and not in any SPZ</v>
          </cell>
        </row>
        <row r="475">
          <cell r="A475" t="str">
            <v>HIGH006</v>
          </cell>
          <cell r="B475">
            <v>263</v>
          </cell>
          <cell r="C475">
            <v>0.3053285139</v>
          </cell>
          <cell r="D475">
            <v>0</v>
          </cell>
          <cell r="E475">
            <v>0</v>
          </cell>
          <cell r="F475">
            <v>0</v>
          </cell>
          <cell r="G475">
            <v>0</v>
          </cell>
          <cell r="H475">
            <v>0</v>
          </cell>
          <cell r="I475">
            <v>0</v>
          </cell>
          <cell r="J475">
            <v>0</v>
          </cell>
          <cell r="K475">
            <v>0</v>
          </cell>
          <cell r="L475">
            <v>0</v>
          </cell>
          <cell r="M475">
            <v>0</v>
          </cell>
          <cell r="N475">
            <v>0</v>
          </cell>
          <cell r="O475">
            <v>0</v>
          </cell>
          <cell r="P475" t="str">
            <v>M4</v>
          </cell>
          <cell r="Q475" t="str">
            <v>MINOR</v>
          </cell>
          <cell r="R475" t="str">
            <v>Infiltration or attenuation depending on site characteristics, and not in any SPZ</v>
          </cell>
        </row>
        <row r="476">
          <cell r="A476" t="str">
            <v>HIGH007</v>
          </cell>
          <cell r="B476">
            <v>274</v>
          </cell>
          <cell r="C476">
            <v>0.225788188057</v>
          </cell>
          <cell r="D476">
            <v>0</v>
          </cell>
          <cell r="E476">
            <v>0</v>
          </cell>
          <cell r="F476">
            <v>0</v>
          </cell>
          <cell r="G476">
            <v>0</v>
          </cell>
          <cell r="H476">
            <v>0</v>
          </cell>
          <cell r="I476">
            <v>0</v>
          </cell>
          <cell r="J476">
            <v>0</v>
          </cell>
          <cell r="K476">
            <v>0</v>
          </cell>
          <cell r="L476">
            <v>0</v>
          </cell>
          <cell r="M476">
            <v>0</v>
          </cell>
          <cell r="N476">
            <v>0.0048090805998988375</v>
          </cell>
          <cell r="O476">
            <v>2.1299079643106884</v>
          </cell>
          <cell r="P476" t="str">
            <v>M4</v>
          </cell>
          <cell r="Q476" t="str">
            <v>MINOR</v>
          </cell>
          <cell r="R476" t="str">
            <v>Infiltration or attenuation depending on site characteristics, and not in any SPZ</v>
          </cell>
        </row>
        <row r="477">
          <cell r="A477" t="str">
            <v>HIGH008</v>
          </cell>
          <cell r="B477">
            <v>264</v>
          </cell>
          <cell r="C477">
            <v>0.53794786975</v>
          </cell>
          <cell r="D477">
            <v>0</v>
          </cell>
          <cell r="E477">
            <v>0</v>
          </cell>
          <cell r="F477">
            <v>0</v>
          </cell>
          <cell r="G477">
            <v>0</v>
          </cell>
          <cell r="H477">
            <v>0</v>
          </cell>
          <cell r="I477">
            <v>0</v>
          </cell>
          <cell r="J477">
            <v>0</v>
          </cell>
          <cell r="K477">
            <v>0</v>
          </cell>
          <cell r="L477">
            <v>0</v>
          </cell>
          <cell r="M477">
            <v>0</v>
          </cell>
          <cell r="N477">
            <v>0.026333850166885487</v>
          </cell>
          <cell r="O477">
            <v>4.895242020220954</v>
          </cell>
          <cell r="P477" t="str">
            <v>M4</v>
          </cell>
          <cell r="Q477" t="str">
            <v>MINOR</v>
          </cell>
          <cell r="R477" t="str">
            <v>Infiltration or attenuation depending on site characteristics, and not in any SPZ</v>
          </cell>
        </row>
        <row r="478">
          <cell r="A478" t="str">
            <v>HIGH009</v>
          </cell>
          <cell r="B478">
            <v>265</v>
          </cell>
          <cell r="C478">
            <v>0.261342219052</v>
          </cell>
          <cell r="D478">
            <v>0</v>
          </cell>
          <cell r="E478">
            <v>0</v>
          </cell>
          <cell r="F478">
            <v>0</v>
          </cell>
          <cell r="G478">
            <v>0</v>
          </cell>
          <cell r="H478">
            <v>0</v>
          </cell>
          <cell r="I478">
            <v>0</v>
          </cell>
          <cell r="J478">
            <v>0</v>
          </cell>
          <cell r="K478">
            <v>0</v>
          </cell>
          <cell r="L478">
            <v>0</v>
          </cell>
          <cell r="M478">
            <v>0</v>
          </cell>
          <cell r="N478">
            <v>0.010222421151446172</v>
          </cell>
          <cell r="O478">
            <v>3.9115077496958834</v>
          </cell>
          <cell r="P478" t="str">
            <v>M4</v>
          </cell>
          <cell r="Q478" t="str">
            <v>MINOR</v>
          </cell>
          <cell r="R478" t="str">
            <v>Infiltration or attenuation depending on site characteristics, and not in any SPZ</v>
          </cell>
        </row>
        <row r="479">
          <cell r="A479" t="str">
            <v>HIGH010</v>
          </cell>
          <cell r="B479">
            <v>266</v>
          </cell>
          <cell r="C479">
            <v>0.1908858415</v>
          </cell>
          <cell r="D479">
            <v>0</v>
          </cell>
          <cell r="E479">
            <v>0</v>
          </cell>
          <cell r="F479">
            <v>0</v>
          </cell>
          <cell r="G479">
            <v>0</v>
          </cell>
          <cell r="H479">
            <v>0</v>
          </cell>
          <cell r="I479">
            <v>0</v>
          </cell>
          <cell r="J479">
            <v>0</v>
          </cell>
          <cell r="K479">
            <v>0</v>
          </cell>
          <cell r="L479">
            <v>0</v>
          </cell>
          <cell r="M479">
            <v>0</v>
          </cell>
          <cell r="N479">
            <v>0</v>
          </cell>
          <cell r="O479">
            <v>0</v>
          </cell>
          <cell r="P479" t="str">
            <v>M4</v>
          </cell>
          <cell r="Q479" t="str">
            <v>MINOR</v>
          </cell>
          <cell r="R479" t="str">
            <v>Infiltration or attenuation depending on site characteristics, and not in any SPZ</v>
          </cell>
        </row>
        <row r="480">
          <cell r="A480" t="str">
            <v>HIGH011</v>
          </cell>
          <cell r="B480">
            <v>267</v>
          </cell>
          <cell r="C480">
            <v>27.274232394899997</v>
          </cell>
          <cell r="D480">
            <v>0</v>
          </cell>
          <cell r="E480">
            <v>0</v>
          </cell>
          <cell r="F480">
            <v>0</v>
          </cell>
          <cell r="G480">
            <v>0</v>
          </cell>
          <cell r="H480">
            <v>0</v>
          </cell>
          <cell r="I480">
            <v>0</v>
          </cell>
          <cell r="J480">
            <v>0.0108</v>
          </cell>
          <cell r="K480">
            <v>0.039597814683208055</v>
          </cell>
          <cell r="L480">
            <v>0.09469667898800845</v>
          </cell>
          <cell r="M480">
            <v>0.3472019949705927</v>
          </cell>
          <cell r="N480">
            <v>0.5008054167875523</v>
          </cell>
          <cell r="O480">
            <v>1.8361851931759507</v>
          </cell>
          <cell r="P480" t="str">
            <v>M4</v>
          </cell>
          <cell r="Q480" t="str">
            <v>MINOR</v>
          </cell>
          <cell r="R480" t="str">
            <v>Infiltration or attenuation depending on site characteristics, and not in any SPZ</v>
          </cell>
        </row>
        <row r="481">
          <cell r="A481" t="str">
            <v>HIGH012</v>
          </cell>
          <cell r="B481">
            <v>268</v>
          </cell>
          <cell r="C481">
            <v>20.9073007217</v>
          </cell>
          <cell r="D481">
            <v>0</v>
          </cell>
          <cell r="E481">
            <v>0</v>
          </cell>
          <cell r="F481">
            <v>0</v>
          </cell>
          <cell r="G481">
            <v>0</v>
          </cell>
          <cell r="H481">
            <v>0</v>
          </cell>
          <cell r="I481">
            <v>0</v>
          </cell>
          <cell r="J481">
            <v>0.04146768080703665</v>
          </cell>
          <cell r="K481">
            <v>0.19834067228007451</v>
          </cell>
          <cell r="L481">
            <v>0.18406605258624315</v>
          </cell>
          <cell r="M481">
            <v>0.8803912807127618</v>
          </cell>
          <cell r="N481">
            <v>0.7784798328594207</v>
          </cell>
          <cell r="O481">
            <v>3.7234832139350487</v>
          </cell>
          <cell r="P481" t="str">
            <v>M4</v>
          </cell>
          <cell r="Q481" t="str">
            <v>MINOR</v>
          </cell>
          <cell r="R481" t="str">
            <v>Infiltration or attenuation depending on site characteristics, and not in any SPZ</v>
          </cell>
        </row>
        <row r="482">
          <cell r="A482" t="str">
            <v>HIGH013</v>
          </cell>
          <cell r="B482">
            <v>269</v>
          </cell>
          <cell r="C482">
            <v>8.2377455804</v>
          </cell>
          <cell r="D482">
            <v>0</v>
          </cell>
          <cell r="E482">
            <v>0</v>
          </cell>
          <cell r="F482">
            <v>0</v>
          </cell>
          <cell r="G482">
            <v>0</v>
          </cell>
          <cell r="H482">
            <v>0</v>
          </cell>
          <cell r="I482">
            <v>0</v>
          </cell>
          <cell r="J482">
            <v>0</v>
          </cell>
          <cell r="K482">
            <v>0</v>
          </cell>
          <cell r="L482">
            <v>0.059026370128381564</v>
          </cell>
          <cell r="M482">
            <v>0.716535483552958</v>
          </cell>
          <cell r="N482">
            <v>0.23313844896884595</v>
          </cell>
          <cell r="O482">
            <v>2.830124415635636</v>
          </cell>
          <cell r="P482" t="str">
            <v>M4</v>
          </cell>
          <cell r="Q482" t="str">
            <v>MINOR</v>
          </cell>
          <cell r="R482" t="str">
            <v>Infiltration or attenuation depending on site characteristics, and not in any SPZ</v>
          </cell>
        </row>
        <row r="483">
          <cell r="A483" t="str">
            <v>HIGH014</v>
          </cell>
          <cell r="B483">
            <v>270</v>
          </cell>
          <cell r="C483">
            <v>13.1732853199</v>
          </cell>
          <cell r="D483">
            <v>0</v>
          </cell>
          <cell r="E483">
            <v>0</v>
          </cell>
          <cell r="F483">
            <v>0</v>
          </cell>
          <cell r="G483">
            <v>0</v>
          </cell>
          <cell r="H483">
            <v>0</v>
          </cell>
          <cell r="I483">
            <v>0</v>
          </cell>
          <cell r="J483">
            <v>0</v>
          </cell>
          <cell r="K483">
            <v>0</v>
          </cell>
          <cell r="L483">
            <v>0</v>
          </cell>
          <cell r="M483">
            <v>0</v>
          </cell>
          <cell r="N483">
            <v>0</v>
          </cell>
          <cell r="O483">
            <v>0</v>
          </cell>
          <cell r="P483" t="str">
            <v>M4</v>
          </cell>
          <cell r="Q483" t="str">
            <v>MINOR</v>
          </cell>
          <cell r="R483" t="str">
            <v>Infiltration or attenuation depending on site characteristics, and not in any SPZ</v>
          </cell>
        </row>
        <row r="484">
          <cell r="A484" t="str">
            <v>HIGH015</v>
          </cell>
          <cell r="B484">
            <v>271</v>
          </cell>
          <cell r="C484">
            <v>2.2230383260499997</v>
          </cell>
          <cell r="D484">
            <v>0</v>
          </cell>
          <cell r="E484">
            <v>0</v>
          </cell>
          <cell r="F484">
            <v>0</v>
          </cell>
          <cell r="G484">
            <v>0</v>
          </cell>
          <cell r="H484">
            <v>0</v>
          </cell>
          <cell r="I484">
            <v>0</v>
          </cell>
          <cell r="J484">
            <v>0.004745429722421524</v>
          </cell>
          <cell r="K484">
            <v>0.21346594284109482</v>
          </cell>
          <cell r="L484">
            <v>0.03236035772029218</v>
          </cell>
          <cell r="M484">
            <v>1.4556815031521118</v>
          </cell>
          <cell r="N484">
            <v>0.1270885174961583</v>
          </cell>
          <cell r="O484">
            <v>5.716883780495824</v>
          </cell>
          <cell r="P484" t="str">
            <v>M4</v>
          </cell>
          <cell r="Q484" t="str">
            <v>MINOR</v>
          </cell>
          <cell r="R484" t="str">
            <v>Infiltration or attenuation depending on site characteristics, and not in any SPZ</v>
          </cell>
        </row>
        <row r="485">
          <cell r="A485" t="str">
            <v>HIGH016</v>
          </cell>
          <cell r="B485">
            <v>272</v>
          </cell>
          <cell r="C485">
            <v>2.7040064574100002</v>
          </cell>
          <cell r="D485">
            <v>0</v>
          </cell>
          <cell r="E485">
            <v>0</v>
          </cell>
          <cell r="F485">
            <v>0</v>
          </cell>
          <cell r="G485">
            <v>0</v>
          </cell>
          <cell r="H485">
            <v>0</v>
          </cell>
          <cell r="I485">
            <v>0</v>
          </cell>
          <cell r="J485">
            <v>0</v>
          </cell>
          <cell r="K485">
            <v>0</v>
          </cell>
          <cell r="L485">
            <v>0</v>
          </cell>
          <cell r="M485">
            <v>0</v>
          </cell>
          <cell r="N485">
            <v>0</v>
          </cell>
          <cell r="O485">
            <v>0</v>
          </cell>
          <cell r="P485" t="str">
            <v>M4</v>
          </cell>
          <cell r="Q485" t="str">
            <v>MINOR</v>
          </cell>
          <cell r="R485" t="str">
            <v>Infiltration or attenuation depending on site characteristics, and not in any SPZ</v>
          </cell>
        </row>
        <row r="486">
          <cell r="A486" t="str">
            <v>HIGH017</v>
          </cell>
          <cell r="B486">
            <v>275</v>
          </cell>
          <cell r="C486">
            <v>0.5361859853109999</v>
          </cell>
          <cell r="D486">
            <v>0</v>
          </cell>
          <cell r="E486">
            <v>0</v>
          </cell>
          <cell r="F486">
            <v>0</v>
          </cell>
          <cell r="G486">
            <v>0</v>
          </cell>
          <cell r="H486">
            <v>0</v>
          </cell>
          <cell r="I486">
            <v>0</v>
          </cell>
          <cell r="J486">
            <v>0</v>
          </cell>
          <cell r="K486">
            <v>0</v>
          </cell>
          <cell r="L486">
            <v>0.019672057522606114</v>
          </cell>
          <cell r="M486">
            <v>3.668886927582763</v>
          </cell>
          <cell r="N486">
            <v>0.09961766206613284</v>
          </cell>
          <cell r="O486">
            <v>18.578938054181396</v>
          </cell>
          <cell r="P486" t="str">
            <v>M4</v>
          </cell>
          <cell r="Q486" t="str">
            <v>MINOR</v>
          </cell>
          <cell r="R486" t="str">
            <v>Infiltration or attenuation depending on site characteristics, and not in any SPZ</v>
          </cell>
        </row>
        <row r="487">
          <cell r="A487" t="str">
            <v>HIN001</v>
          </cell>
          <cell r="B487">
            <v>373</v>
          </cell>
          <cell r="C487">
            <v>1.9379472437</v>
          </cell>
          <cell r="D487">
            <v>0</v>
          </cell>
          <cell r="E487">
            <v>0</v>
          </cell>
          <cell r="F487">
            <v>0</v>
          </cell>
          <cell r="G487">
            <v>0</v>
          </cell>
          <cell r="H487">
            <v>0</v>
          </cell>
          <cell r="I487">
            <v>0</v>
          </cell>
          <cell r="J487">
            <v>0</v>
          </cell>
          <cell r="K487">
            <v>0</v>
          </cell>
          <cell r="L487">
            <v>0</v>
          </cell>
          <cell r="M487">
            <v>0</v>
          </cell>
          <cell r="N487">
            <v>0.009896783313265723</v>
          </cell>
          <cell r="O487">
            <v>0.510683835457276</v>
          </cell>
          <cell r="P487" t="str">
            <v>G4</v>
          </cell>
          <cell r="Q487" t="str">
            <v>MAJOR</v>
          </cell>
          <cell r="R487" t="str">
            <v>Highly permeable geology and not in any SPZ</v>
          </cell>
        </row>
        <row r="488">
          <cell r="A488" t="str">
            <v>HIN002</v>
          </cell>
          <cell r="B488">
            <v>371</v>
          </cell>
          <cell r="C488">
            <v>0.563954643115</v>
          </cell>
          <cell r="D488">
            <v>0</v>
          </cell>
          <cell r="E488">
            <v>0</v>
          </cell>
          <cell r="F488">
            <v>0</v>
          </cell>
          <cell r="G488">
            <v>0</v>
          </cell>
          <cell r="H488">
            <v>0</v>
          </cell>
          <cell r="I488">
            <v>0</v>
          </cell>
          <cell r="J488">
            <v>0</v>
          </cell>
          <cell r="K488">
            <v>0</v>
          </cell>
          <cell r="L488">
            <v>0</v>
          </cell>
          <cell r="M488">
            <v>0</v>
          </cell>
          <cell r="N488">
            <v>0</v>
          </cell>
          <cell r="O488">
            <v>0</v>
          </cell>
          <cell r="P488" t="str">
            <v>G4</v>
          </cell>
          <cell r="Q488" t="str">
            <v>MAJOR</v>
          </cell>
          <cell r="R488" t="str">
            <v>Highly permeable geology and not in any SPZ</v>
          </cell>
        </row>
        <row r="489">
          <cell r="A489" t="str">
            <v>HIN003</v>
          </cell>
          <cell r="B489">
            <v>374</v>
          </cell>
          <cell r="C489">
            <v>0.3368408887</v>
          </cell>
          <cell r="D489">
            <v>0</v>
          </cell>
          <cell r="E489">
            <v>0</v>
          </cell>
          <cell r="F489">
            <v>0</v>
          </cell>
          <cell r="G489">
            <v>0</v>
          </cell>
          <cell r="H489">
            <v>0</v>
          </cell>
          <cell r="I489">
            <v>0</v>
          </cell>
          <cell r="J489">
            <v>0</v>
          </cell>
          <cell r="K489">
            <v>0</v>
          </cell>
          <cell r="L489">
            <v>0</v>
          </cell>
          <cell r="M489">
            <v>0</v>
          </cell>
          <cell r="N489">
            <v>0</v>
          </cell>
          <cell r="O489">
            <v>0</v>
          </cell>
          <cell r="P489" t="str">
            <v>G4</v>
          </cell>
          <cell r="Q489" t="str">
            <v>MAJOR</v>
          </cell>
          <cell r="R489" t="str">
            <v>Highly permeable geology and not in any SPZ</v>
          </cell>
        </row>
        <row r="490">
          <cell r="A490" t="str">
            <v>HIN004</v>
          </cell>
          <cell r="B490">
            <v>375</v>
          </cell>
          <cell r="C490">
            <v>0.991953114194</v>
          </cell>
          <cell r="D490">
            <v>0</v>
          </cell>
          <cell r="E490">
            <v>0</v>
          </cell>
          <cell r="F490">
            <v>0</v>
          </cell>
          <cell r="G490">
            <v>0</v>
          </cell>
          <cell r="H490">
            <v>0</v>
          </cell>
          <cell r="I490">
            <v>0</v>
          </cell>
          <cell r="J490">
            <v>0</v>
          </cell>
          <cell r="K490">
            <v>0</v>
          </cell>
          <cell r="L490">
            <v>0</v>
          </cell>
          <cell r="M490">
            <v>0</v>
          </cell>
          <cell r="N490">
            <v>9.34342497376986E-07</v>
          </cell>
          <cell r="O490">
            <v>9.419220364423928E-05</v>
          </cell>
          <cell r="P490" t="str">
            <v>G4</v>
          </cell>
          <cell r="Q490" t="str">
            <v>MAJOR</v>
          </cell>
          <cell r="R490" t="str">
            <v>Highly permeable geology and not in any SPZ</v>
          </cell>
        </row>
        <row r="491">
          <cell r="A491" t="str">
            <v>HIN005</v>
          </cell>
          <cell r="B491">
            <v>376</v>
          </cell>
          <cell r="C491">
            <v>0.0415764165999</v>
          </cell>
          <cell r="D491">
            <v>0</v>
          </cell>
          <cell r="E491">
            <v>0</v>
          </cell>
          <cell r="F491">
            <v>0</v>
          </cell>
          <cell r="G491">
            <v>0</v>
          </cell>
          <cell r="H491">
            <v>0</v>
          </cell>
          <cell r="I491">
            <v>0</v>
          </cell>
          <cell r="J491">
            <v>0</v>
          </cell>
          <cell r="K491">
            <v>0</v>
          </cell>
          <cell r="L491">
            <v>0</v>
          </cell>
          <cell r="M491">
            <v>0</v>
          </cell>
          <cell r="N491">
            <v>0</v>
          </cell>
          <cell r="O491">
            <v>0</v>
          </cell>
          <cell r="P491" t="str">
            <v>G4</v>
          </cell>
          <cell r="Q491" t="str">
            <v>MAJOR</v>
          </cell>
          <cell r="R491" t="str">
            <v>Highly permeable geology and not in any SPZ</v>
          </cell>
        </row>
        <row r="492">
          <cell r="A492" t="str">
            <v>HIN006</v>
          </cell>
          <cell r="B492">
            <v>377</v>
          </cell>
          <cell r="C492">
            <v>2.1688735271</v>
          </cell>
          <cell r="D492">
            <v>0</v>
          </cell>
          <cell r="E492">
            <v>0</v>
          </cell>
          <cell r="F492">
            <v>0</v>
          </cell>
          <cell r="G492">
            <v>0</v>
          </cell>
          <cell r="H492">
            <v>0</v>
          </cell>
          <cell r="I492">
            <v>0</v>
          </cell>
          <cell r="J492">
            <v>0.010903483594977474</v>
          </cell>
          <cell r="K492">
            <v>0.5027256526827786</v>
          </cell>
          <cell r="L492">
            <v>0.02695474263302574</v>
          </cell>
          <cell r="M492">
            <v>1.2427991902813675</v>
          </cell>
          <cell r="N492">
            <v>0.08744850277655992</v>
          </cell>
          <cell r="O492">
            <v>4.031977968465837</v>
          </cell>
          <cell r="P492" t="str">
            <v>G4</v>
          </cell>
          <cell r="Q492" t="str">
            <v>MAJOR</v>
          </cell>
          <cell r="R492" t="str">
            <v>Highly permeable geology and not in any SPZ</v>
          </cell>
        </row>
        <row r="493">
          <cell r="A493" t="str">
            <v>HIN007</v>
          </cell>
          <cell r="B493">
            <v>378</v>
          </cell>
          <cell r="C493">
            <v>2.55176569026</v>
          </cell>
          <cell r="D493">
            <v>0</v>
          </cell>
          <cell r="E493">
            <v>0</v>
          </cell>
          <cell r="F493">
            <v>0</v>
          </cell>
          <cell r="G493">
            <v>0</v>
          </cell>
          <cell r="H493">
            <v>0</v>
          </cell>
          <cell r="I493">
            <v>0</v>
          </cell>
          <cell r="J493">
            <v>0</v>
          </cell>
          <cell r="K493">
            <v>0</v>
          </cell>
          <cell r="L493">
            <v>0</v>
          </cell>
          <cell r="M493">
            <v>0</v>
          </cell>
          <cell r="N493">
            <v>5.492373496019967E-06</v>
          </cell>
          <cell r="O493">
            <v>0.00021523815909055302</v>
          </cell>
          <cell r="P493" t="str">
            <v>G4</v>
          </cell>
          <cell r="Q493" t="str">
            <v>MAJOR</v>
          </cell>
          <cell r="R493" t="str">
            <v>Highly permeable geology and not in any SPZ</v>
          </cell>
        </row>
        <row r="494">
          <cell r="A494" t="str">
            <v>HIN008</v>
          </cell>
          <cell r="B494">
            <v>379</v>
          </cell>
          <cell r="C494">
            <v>0.43778365685</v>
          </cell>
          <cell r="D494">
            <v>0</v>
          </cell>
          <cell r="E494">
            <v>0</v>
          </cell>
          <cell r="F494">
            <v>0</v>
          </cell>
          <cell r="G494">
            <v>0</v>
          </cell>
          <cell r="H494">
            <v>0</v>
          </cell>
          <cell r="I494">
            <v>0</v>
          </cell>
          <cell r="J494">
            <v>0</v>
          </cell>
          <cell r="K494">
            <v>0</v>
          </cell>
          <cell r="L494">
            <v>0</v>
          </cell>
          <cell r="M494">
            <v>0</v>
          </cell>
          <cell r="N494">
            <v>0</v>
          </cell>
          <cell r="O494">
            <v>0</v>
          </cell>
          <cell r="P494" t="str">
            <v>G4</v>
          </cell>
          <cell r="Q494" t="str">
            <v>MAJOR</v>
          </cell>
          <cell r="R494" t="str">
            <v>Highly permeable geology and not in any SPZ</v>
          </cell>
        </row>
        <row r="495">
          <cell r="A495" t="str">
            <v>HIN009</v>
          </cell>
          <cell r="B495">
            <v>372</v>
          </cell>
          <cell r="C495">
            <v>2.25464849908</v>
          </cell>
          <cell r="D495">
            <v>0</v>
          </cell>
          <cell r="E495">
            <v>0</v>
          </cell>
          <cell r="F495">
            <v>0</v>
          </cell>
          <cell r="G495">
            <v>0</v>
          </cell>
          <cell r="H495">
            <v>0</v>
          </cell>
          <cell r="I495">
            <v>0</v>
          </cell>
          <cell r="J495">
            <v>0</v>
          </cell>
          <cell r="K495">
            <v>0</v>
          </cell>
          <cell r="L495">
            <v>0</v>
          </cell>
          <cell r="M495">
            <v>0</v>
          </cell>
          <cell r="N495">
            <v>0</v>
          </cell>
          <cell r="O495">
            <v>0</v>
          </cell>
          <cell r="P495" t="str">
            <v>G4</v>
          </cell>
          <cell r="Q495" t="str">
            <v>MAJOR</v>
          </cell>
          <cell r="R495" t="str">
            <v>Highly permeable geology and not in any SPZ</v>
          </cell>
        </row>
        <row r="496">
          <cell r="A496" t="str">
            <v>HIN010</v>
          </cell>
          <cell r="B496">
            <v>380</v>
          </cell>
          <cell r="C496">
            <v>2.3883364778</v>
          </cell>
          <cell r="D496">
            <v>0</v>
          </cell>
          <cell r="E496">
            <v>0</v>
          </cell>
          <cell r="F496">
            <v>0</v>
          </cell>
          <cell r="G496">
            <v>0</v>
          </cell>
          <cell r="H496">
            <v>0</v>
          </cell>
          <cell r="I496">
            <v>0</v>
          </cell>
          <cell r="J496">
            <v>0.012759247505004947</v>
          </cell>
          <cell r="K496">
            <v>0.5342315717908409</v>
          </cell>
          <cell r="L496">
            <v>0.024732642633010955</v>
          </cell>
          <cell r="M496">
            <v>1.0355593888426167</v>
          </cell>
          <cell r="N496">
            <v>0.18096760229887732</v>
          </cell>
          <cell r="O496">
            <v>7.577140155124809</v>
          </cell>
          <cell r="P496" t="str">
            <v>G4</v>
          </cell>
          <cell r="Q496" t="str">
            <v>MAJOR</v>
          </cell>
          <cell r="R496" t="str">
            <v>Highly permeable geology and not in any SPZ</v>
          </cell>
        </row>
        <row r="497">
          <cell r="A497" t="str">
            <v>HIN011</v>
          </cell>
          <cell r="B497">
            <v>381</v>
          </cell>
          <cell r="C497">
            <v>0.2106925694</v>
          </cell>
          <cell r="D497">
            <v>0</v>
          </cell>
          <cell r="E497">
            <v>0</v>
          </cell>
          <cell r="F497">
            <v>0</v>
          </cell>
          <cell r="G497">
            <v>0</v>
          </cell>
          <cell r="H497">
            <v>0</v>
          </cell>
          <cell r="I497">
            <v>0</v>
          </cell>
          <cell r="J497">
            <v>0</v>
          </cell>
          <cell r="K497">
            <v>0</v>
          </cell>
          <cell r="L497">
            <v>0</v>
          </cell>
          <cell r="M497">
            <v>0</v>
          </cell>
          <cell r="N497">
            <v>0</v>
          </cell>
          <cell r="O497">
            <v>0</v>
          </cell>
          <cell r="P497" t="str">
            <v>G4</v>
          </cell>
          <cell r="Q497" t="str">
            <v>MAJOR</v>
          </cell>
          <cell r="R497" t="str">
            <v>Highly permeable geology and not in any SPZ</v>
          </cell>
        </row>
        <row r="498">
          <cell r="A498" t="str">
            <v>HIN011sd</v>
          </cell>
          <cell r="B498">
            <v>389</v>
          </cell>
          <cell r="C498">
            <v>0.278518120283</v>
          </cell>
          <cell r="D498">
            <v>0</v>
          </cell>
          <cell r="E498">
            <v>0</v>
          </cell>
          <cell r="F498">
            <v>0</v>
          </cell>
          <cell r="G498">
            <v>0</v>
          </cell>
          <cell r="H498">
            <v>0</v>
          </cell>
          <cell r="I498">
            <v>0</v>
          </cell>
          <cell r="J498">
            <v>0</v>
          </cell>
          <cell r="K498">
            <v>0</v>
          </cell>
          <cell r="L498">
            <v>0</v>
          </cell>
          <cell r="M498">
            <v>0</v>
          </cell>
          <cell r="N498">
            <v>0</v>
          </cell>
          <cell r="O498">
            <v>0</v>
          </cell>
          <cell r="P498" t="str">
            <v>G4</v>
          </cell>
          <cell r="Q498" t="str">
            <v>MAJOR</v>
          </cell>
          <cell r="R498" t="str">
            <v>Highly permeable geology and not in any SPZ</v>
          </cell>
        </row>
        <row r="499">
          <cell r="A499" t="str">
            <v>HIN012</v>
          </cell>
          <cell r="B499">
            <v>382</v>
          </cell>
          <cell r="C499">
            <v>0.52492848255</v>
          </cell>
          <cell r="D499">
            <v>0</v>
          </cell>
          <cell r="E499">
            <v>0</v>
          </cell>
          <cell r="F499">
            <v>0</v>
          </cell>
          <cell r="G499">
            <v>0</v>
          </cell>
          <cell r="H499">
            <v>0</v>
          </cell>
          <cell r="I499">
            <v>0</v>
          </cell>
          <cell r="J499">
            <v>4.0752494995053036E-05</v>
          </cell>
          <cell r="K499">
            <v>0.007763437563358227</v>
          </cell>
          <cell r="L499">
            <v>0.009170721708962654</v>
          </cell>
          <cell r="M499">
            <v>1.747042123607597</v>
          </cell>
          <cell r="N499">
            <v>0.05838853027537509</v>
          </cell>
          <cell r="O499">
            <v>11.123140049809265</v>
          </cell>
          <cell r="P499" t="str">
            <v>M4</v>
          </cell>
          <cell r="Q499" t="str">
            <v>MINOR</v>
          </cell>
          <cell r="R499" t="str">
            <v>Infiltration or attenuation depending on site characteristics, and not in any SPZ</v>
          </cell>
        </row>
        <row r="500">
          <cell r="A500" t="str">
            <v>HIN013</v>
          </cell>
          <cell r="B500">
            <v>383</v>
          </cell>
          <cell r="C500">
            <v>1.0282552565</v>
          </cell>
          <cell r="D500">
            <v>0</v>
          </cell>
          <cell r="E500">
            <v>0</v>
          </cell>
          <cell r="F500">
            <v>0</v>
          </cell>
          <cell r="G500">
            <v>0</v>
          </cell>
          <cell r="H500">
            <v>0</v>
          </cell>
          <cell r="I500">
            <v>0</v>
          </cell>
          <cell r="J500">
            <v>0</v>
          </cell>
          <cell r="K500">
            <v>0</v>
          </cell>
          <cell r="L500">
            <v>0</v>
          </cell>
          <cell r="M500">
            <v>0</v>
          </cell>
          <cell r="N500">
            <v>0</v>
          </cell>
          <cell r="O500">
            <v>0</v>
          </cell>
          <cell r="P500" t="str">
            <v>G4</v>
          </cell>
          <cell r="Q500" t="str">
            <v>MAJOR</v>
          </cell>
          <cell r="R500" t="str">
            <v>Highly permeable geology and not in any SPZ</v>
          </cell>
        </row>
        <row r="501">
          <cell r="A501" t="str">
            <v>HIN014</v>
          </cell>
          <cell r="B501">
            <v>384</v>
          </cell>
          <cell r="C501">
            <v>0.41584904669999995</v>
          </cell>
          <cell r="D501">
            <v>0</v>
          </cell>
          <cell r="E501">
            <v>0</v>
          </cell>
          <cell r="F501">
            <v>0</v>
          </cell>
          <cell r="G501">
            <v>0</v>
          </cell>
          <cell r="H501">
            <v>0</v>
          </cell>
          <cell r="I501">
            <v>0</v>
          </cell>
          <cell r="J501">
            <v>0.17483000388614256</v>
          </cell>
          <cell r="K501">
            <v>42.04169885046476</v>
          </cell>
          <cell r="L501">
            <v>0.2810491928672228</v>
          </cell>
          <cell r="M501">
            <v>67.58442639162189</v>
          </cell>
          <cell r="N501">
            <v>0.36677040243222414</v>
          </cell>
          <cell r="O501">
            <v>88.19796638774504</v>
          </cell>
          <cell r="P501" t="str">
            <v>G4</v>
          </cell>
          <cell r="Q501" t="str">
            <v>MAJOR</v>
          </cell>
          <cell r="R501" t="str">
            <v>Highly permeable geology and not in any SPZ</v>
          </cell>
        </row>
        <row r="502">
          <cell r="A502" t="str">
            <v>HIN015</v>
          </cell>
          <cell r="B502">
            <v>385</v>
          </cell>
          <cell r="C502">
            <v>0.6332987345</v>
          </cell>
          <cell r="D502">
            <v>0</v>
          </cell>
          <cell r="E502">
            <v>0</v>
          </cell>
          <cell r="F502">
            <v>0</v>
          </cell>
          <cell r="G502">
            <v>0</v>
          </cell>
          <cell r="H502">
            <v>0</v>
          </cell>
          <cell r="I502">
            <v>0</v>
          </cell>
          <cell r="J502">
            <v>6.318943981832027E-06</v>
          </cell>
          <cell r="K502">
            <v>0.0009977825057270863</v>
          </cell>
          <cell r="L502">
            <v>0.0015863745739168181</v>
          </cell>
          <cell r="M502">
            <v>0.250493880296364</v>
          </cell>
          <cell r="N502">
            <v>0.20184154496654128</v>
          </cell>
          <cell r="O502">
            <v>31.871458755700594</v>
          </cell>
          <cell r="P502" t="str">
            <v>G4</v>
          </cell>
          <cell r="Q502" t="str">
            <v>MAJOR</v>
          </cell>
          <cell r="R502" t="str">
            <v>Highly permeable geology and not in any SPZ</v>
          </cell>
        </row>
        <row r="503">
          <cell r="A503" t="str">
            <v>HIN016</v>
          </cell>
          <cell r="B503">
            <v>386</v>
          </cell>
          <cell r="C503">
            <v>1.20686428042</v>
          </cell>
          <cell r="D503">
            <v>0</v>
          </cell>
          <cell r="E503">
            <v>0</v>
          </cell>
          <cell r="F503">
            <v>0</v>
          </cell>
          <cell r="G503">
            <v>0</v>
          </cell>
          <cell r="H503">
            <v>0</v>
          </cell>
          <cell r="I503">
            <v>0</v>
          </cell>
          <cell r="J503">
            <v>0.014983622452869596</v>
          </cell>
          <cell r="K503">
            <v>1.2415333435550149</v>
          </cell>
          <cell r="L503">
            <v>0.020064515252701087</v>
          </cell>
          <cell r="M503">
            <v>1.6625328612525054</v>
          </cell>
          <cell r="N503">
            <v>0.1746386674010061</v>
          </cell>
          <cell r="O503">
            <v>14.470447939699582</v>
          </cell>
          <cell r="P503" t="str">
            <v>G4</v>
          </cell>
          <cell r="Q503" t="str">
            <v>MAJOR</v>
          </cell>
          <cell r="R503" t="str">
            <v>Highly permeable geology and not in any SPZ</v>
          </cell>
        </row>
        <row r="504">
          <cell r="A504" t="str">
            <v>HIN017</v>
          </cell>
          <cell r="B504">
            <v>387</v>
          </cell>
          <cell r="C504">
            <v>0.49791256530399997</v>
          </cell>
          <cell r="D504">
            <v>0</v>
          </cell>
          <cell r="E504">
            <v>0</v>
          </cell>
          <cell r="F504">
            <v>0</v>
          </cell>
          <cell r="G504">
            <v>0</v>
          </cell>
          <cell r="H504">
            <v>0</v>
          </cell>
          <cell r="I504">
            <v>0</v>
          </cell>
          <cell r="J504">
            <v>0.11261336211124172</v>
          </cell>
          <cell r="K504">
            <v>22.617095843420973</v>
          </cell>
          <cell r="L504">
            <v>0.1199643526114985</v>
          </cell>
          <cell r="M504">
            <v>24.09345756081781</v>
          </cell>
          <cell r="N504">
            <v>0.1514709051685144</v>
          </cell>
          <cell r="O504">
            <v>30.42118550995676</v>
          </cell>
          <cell r="P504" t="str">
            <v>G3</v>
          </cell>
          <cell r="Q504" t="str">
            <v>MAJOR</v>
          </cell>
          <cell r="R504" t="str">
            <v>Highly permeable geology and unlikely to be concerns over groundwater pollution</v>
          </cell>
        </row>
        <row r="505">
          <cell r="A505" t="str">
            <v>HIN018sd</v>
          </cell>
          <cell r="B505">
            <v>388</v>
          </cell>
          <cell r="C505">
            <v>3.5964472030700003</v>
          </cell>
          <cell r="D505">
            <v>0</v>
          </cell>
          <cell r="E505">
            <v>0</v>
          </cell>
          <cell r="F505">
            <v>0</v>
          </cell>
          <cell r="G505">
            <v>0</v>
          </cell>
          <cell r="H505">
            <v>0</v>
          </cell>
          <cell r="I505">
            <v>0</v>
          </cell>
          <cell r="J505">
            <v>0.0256</v>
          </cell>
          <cell r="K505">
            <v>0.711813591428433</v>
          </cell>
          <cell r="L505">
            <v>0.036</v>
          </cell>
          <cell r="M505">
            <v>1.0009878629462339</v>
          </cell>
          <cell r="N505">
            <v>0.05603365781104574</v>
          </cell>
          <cell r="O505">
            <v>1.5580280940372007</v>
          </cell>
          <cell r="P505" t="str">
            <v>G4</v>
          </cell>
          <cell r="Q505" t="str">
            <v>MAJOR</v>
          </cell>
          <cell r="R505" t="str">
            <v>Highly permeable geology and not in any SPZ</v>
          </cell>
        </row>
        <row r="506">
          <cell r="A506" t="str">
            <v>HIN019sd</v>
          </cell>
          <cell r="B506">
            <v>390</v>
          </cell>
          <cell r="C506">
            <v>1.0310003272300001</v>
          </cell>
          <cell r="D506">
            <v>0</v>
          </cell>
          <cell r="E506">
            <v>0</v>
          </cell>
          <cell r="F506">
            <v>0</v>
          </cell>
          <cell r="G506">
            <v>0</v>
          </cell>
          <cell r="H506">
            <v>0</v>
          </cell>
          <cell r="I506">
            <v>0</v>
          </cell>
          <cell r="J506">
            <v>0.040184052050182925</v>
          </cell>
          <cell r="K506">
            <v>3.8975789811964328</v>
          </cell>
          <cell r="L506">
            <v>0.050984052050182936</v>
          </cell>
          <cell r="M506">
            <v>4.945105321854005</v>
          </cell>
          <cell r="N506">
            <v>0.10124939469466025</v>
          </cell>
          <cell r="O506">
            <v>9.820500733175141</v>
          </cell>
          <cell r="P506" t="str">
            <v>G4</v>
          </cell>
          <cell r="Q506" t="str">
            <v>MAJOR</v>
          </cell>
          <cell r="R506" t="str">
            <v>Highly permeable geology and not in any SPZ</v>
          </cell>
        </row>
        <row r="507">
          <cell r="A507" t="str">
            <v>HOD001</v>
          </cell>
          <cell r="B507">
            <v>394</v>
          </cell>
          <cell r="C507">
            <v>0.3801916166</v>
          </cell>
          <cell r="D507">
            <v>0</v>
          </cell>
          <cell r="E507">
            <v>0</v>
          </cell>
          <cell r="F507">
            <v>0</v>
          </cell>
          <cell r="G507">
            <v>0</v>
          </cell>
          <cell r="H507">
            <v>0</v>
          </cell>
          <cell r="I507">
            <v>0</v>
          </cell>
          <cell r="J507">
            <v>0</v>
          </cell>
          <cell r="K507">
            <v>0</v>
          </cell>
          <cell r="L507">
            <v>0</v>
          </cell>
          <cell r="M507">
            <v>0</v>
          </cell>
          <cell r="N507">
            <v>0</v>
          </cell>
          <cell r="O507">
            <v>0</v>
          </cell>
          <cell r="P507" t="str">
            <v>G4</v>
          </cell>
          <cell r="Q507" t="str">
            <v>MAJOR</v>
          </cell>
          <cell r="R507" t="str">
            <v>Highly permeable geology and not in any SPZ</v>
          </cell>
        </row>
        <row r="508">
          <cell r="A508" t="str">
            <v>HOD002</v>
          </cell>
          <cell r="B508">
            <v>395</v>
          </cell>
          <cell r="C508">
            <v>0.3027265002</v>
          </cell>
          <cell r="D508">
            <v>0</v>
          </cell>
          <cell r="E508">
            <v>0</v>
          </cell>
          <cell r="F508">
            <v>0</v>
          </cell>
          <cell r="G508">
            <v>0</v>
          </cell>
          <cell r="H508">
            <v>0</v>
          </cell>
          <cell r="I508">
            <v>0</v>
          </cell>
          <cell r="J508">
            <v>0</v>
          </cell>
          <cell r="K508">
            <v>0</v>
          </cell>
          <cell r="L508">
            <v>0</v>
          </cell>
          <cell r="M508">
            <v>0</v>
          </cell>
          <cell r="N508">
            <v>0</v>
          </cell>
          <cell r="O508">
            <v>0</v>
          </cell>
          <cell r="P508" t="str">
            <v>Poor</v>
          </cell>
          <cell r="Q508" t="str">
            <v>NONE</v>
          </cell>
          <cell r="R508" t="str">
            <v>Geology has very low permeability and infiltraion SUDS are likely to be less suitable, although site investigations should be carried out to confirm this</v>
          </cell>
        </row>
        <row r="509">
          <cell r="A509" t="str">
            <v>HOD003</v>
          </cell>
          <cell r="B509">
            <v>396</v>
          </cell>
          <cell r="C509">
            <v>3.3006088580000004</v>
          </cell>
          <cell r="D509">
            <v>0</v>
          </cell>
          <cell r="E509">
            <v>0</v>
          </cell>
          <cell r="F509">
            <v>0</v>
          </cell>
          <cell r="G509">
            <v>0</v>
          </cell>
          <cell r="H509">
            <v>0</v>
          </cell>
          <cell r="I509">
            <v>0</v>
          </cell>
          <cell r="J509">
            <v>0</v>
          </cell>
          <cell r="K509">
            <v>0</v>
          </cell>
          <cell r="L509">
            <v>0.026100520000141115</v>
          </cell>
          <cell r="M509">
            <v>0.7907789478562053</v>
          </cell>
          <cell r="N509">
            <v>0.06234874231798785</v>
          </cell>
          <cell r="O509">
            <v>1.8890073013912951</v>
          </cell>
          <cell r="P509" t="str">
            <v>G4</v>
          </cell>
          <cell r="Q509" t="str">
            <v>MAJOR</v>
          </cell>
          <cell r="R509" t="str">
            <v>Highly permeable geology and not in any SPZ</v>
          </cell>
        </row>
        <row r="510">
          <cell r="A510" t="str">
            <v>HOD004</v>
          </cell>
          <cell r="B510">
            <v>397</v>
          </cell>
          <cell r="C510">
            <v>0.18470941985300002</v>
          </cell>
          <cell r="D510">
            <v>0</v>
          </cell>
          <cell r="E510">
            <v>0</v>
          </cell>
          <cell r="F510">
            <v>0</v>
          </cell>
          <cell r="G510">
            <v>0</v>
          </cell>
          <cell r="H510">
            <v>0</v>
          </cell>
          <cell r="I510">
            <v>0</v>
          </cell>
          <cell r="J510">
            <v>0</v>
          </cell>
          <cell r="K510">
            <v>0</v>
          </cell>
          <cell r="L510">
            <v>0</v>
          </cell>
          <cell r="M510">
            <v>0</v>
          </cell>
          <cell r="N510">
            <v>0</v>
          </cell>
          <cell r="O510">
            <v>0</v>
          </cell>
          <cell r="P510" t="str">
            <v>G4</v>
          </cell>
          <cell r="Q510" t="str">
            <v>MAJOR</v>
          </cell>
          <cell r="R510" t="str">
            <v>Highly permeable geology and not in any SPZ</v>
          </cell>
        </row>
        <row r="511">
          <cell r="A511" t="str">
            <v>HOD005</v>
          </cell>
          <cell r="B511">
            <v>398</v>
          </cell>
          <cell r="C511">
            <v>0.1949061056</v>
          </cell>
          <cell r="D511">
            <v>0</v>
          </cell>
          <cell r="E511">
            <v>0</v>
          </cell>
          <cell r="F511">
            <v>0</v>
          </cell>
          <cell r="G511">
            <v>0</v>
          </cell>
          <cell r="H511">
            <v>0</v>
          </cell>
          <cell r="I511">
            <v>0</v>
          </cell>
          <cell r="J511">
            <v>0</v>
          </cell>
          <cell r="K511">
            <v>0</v>
          </cell>
          <cell r="L511">
            <v>0</v>
          </cell>
          <cell r="M511">
            <v>0</v>
          </cell>
          <cell r="N511">
            <v>0.05064485754971565</v>
          </cell>
          <cell r="O511">
            <v>25.98423348196828</v>
          </cell>
          <cell r="P511" t="str">
            <v>G4</v>
          </cell>
          <cell r="Q511" t="str">
            <v>MAJOR</v>
          </cell>
          <cell r="R511" t="str">
            <v>Highly permeable geology and not in any SPZ</v>
          </cell>
        </row>
        <row r="512">
          <cell r="A512" t="str">
            <v>HOD006</v>
          </cell>
          <cell r="B512">
            <v>399</v>
          </cell>
          <cell r="C512">
            <v>0.40387392180000004</v>
          </cell>
          <cell r="D512">
            <v>0</v>
          </cell>
          <cell r="E512">
            <v>0</v>
          </cell>
          <cell r="F512">
            <v>0</v>
          </cell>
          <cell r="G512">
            <v>0</v>
          </cell>
          <cell r="H512">
            <v>0</v>
          </cell>
          <cell r="I512">
            <v>0</v>
          </cell>
          <cell r="J512">
            <v>0</v>
          </cell>
          <cell r="K512">
            <v>0</v>
          </cell>
          <cell r="L512">
            <v>0</v>
          </cell>
          <cell r="M512">
            <v>0</v>
          </cell>
          <cell r="N512">
            <v>0</v>
          </cell>
          <cell r="O512">
            <v>0</v>
          </cell>
          <cell r="P512" t="str">
            <v>G4</v>
          </cell>
          <cell r="Q512" t="str">
            <v>MAJOR</v>
          </cell>
          <cell r="R512" t="str">
            <v>Highly permeable geology and not in any SPZ</v>
          </cell>
        </row>
        <row r="513">
          <cell r="A513" t="str">
            <v>HOD007</v>
          </cell>
          <cell r="B513">
            <v>400</v>
          </cell>
          <cell r="C513">
            <v>0.34763246785</v>
          </cell>
          <cell r="D513">
            <v>0</v>
          </cell>
          <cell r="E513">
            <v>0</v>
          </cell>
          <cell r="F513">
            <v>0</v>
          </cell>
          <cell r="G513">
            <v>0</v>
          </cell>
          <cell r="H513">
            <v>0</v>
          </cell>
          <cell r="I513">
            <v>0</v>
          </cell>
          <cell r="J513">
            <v>0</v>
          </cell>
          <cell r="K513">
            <v>0</v>
          </cell>
          <cell r="L513">
            <v>0</v>
          </cell>
          <cell r="M513">
            <v>0</v>
          </cell>
          <cell r="N513">
            <v>0</v>
          </cell>
          <cell r="O513">
            <v>0</v>
          </cell>
          <cell r="P513" t="str">
            <v>G4</v>
          </cell>
          <cell r="Q513" t="str">
            <v>MAJOR</v>
          </cell>
          <cell r="R513" t="str">
            <v>Highly permeable geology and not in any SPZ</v>
          </cell>
        </row>
        <row r="514">
          <cell r="A514" t="str">
            <v>HOD008</v>
          </cell>
          <cell r="B514">
            <v>401</v>
          </cell>
          <cell r="C514">
            <v>0.73382671115</v>
          </cell>
          <cell r="D514">
            <v>0</v>
          </cell>
          <cell r="E514">
            <v>0</v>
          </cell>
          <cell r="F514">
            <v>0</v>
          </cell>
          <cell r="G514">
            <v>0</v>
          </cell>
          <cell r="H514">
            <v>0</v>
          </cell>
          <cell r="I514">
            <v>0</v>
          </cell>
          <cell r="J514">
            <v>0</v>
          </cell>
          <cell r="K514">
            <v>0</v>
          </cell>
          <cell r="L514">
            <v>0</v>
          </cell>
          <cell r="M514">
            <v>0</v>
          </cell>
          <cell r="N514">
            <v>0</v>
          </cell>
          <cell r="O514">
            <v>0</v>
          </cell>
          <cell r="P514" t="str">
            <v>G4</v>
          </cell>
          <cell r="Q514" t="str">
            <v>MAJOR</v>
          </cell>
          <cell r="R514" t="str">
            <v>Highly permeable geology and not in any SPZ</v>
          </cell>
        </row>
        <row r="515">
          <cell r="A515" t="str">
            <v>HOD009</v>
          </cell>
          <cell r="B515">
            <v>391</v>
          </cell>
          <cell r="C515">
            <v>0.461354794725</v>
          </cell>
          <cell r="D515">
            <v>0</v>
          </cell>
          <cell r="E515">
            <v>0</v>
          </cell>
          <cell r="F515">
            <v>0</v>
          </cell>
          <cell r="G515">
            <v>0</v>
          </cell>
          <cell r="H515">
            <v>0</v>
          </cell>
          <cell r="I515">
            <v>0</v>
          </cell>
          <cell r="J515">
            <v>0</v>
          </cell>
          <cell r="K515">
            <v>0</v>
          </cell>
          <cell r="L515">
            <v>0</v>
          </cell>
          <cell r="M515">
            <v>0</v>
          </cell>
          <cell r="N515">
            <v>0</v>
          </cell>
          <cell r="O515">
            <v>0</v>
          </cell>
          <cell r="P515" t="str">
            <v>G4</v>
          </cell>
          <cell r="Q515" t="str">
            <v>MAJOR</v>
          </cell>
          <cell r="R515" t="str">
            <v>Highly permeable geology and not in any SPZ</v>
          </cell>
        </row>
        <row r="516">
          <cell r="A516" t="str">
            <v>HOD010</v>
          </cell>
          <cell r="B516">
            <v>393</v>
          </cell>
          <cell r="C516">
            <v>0.984739113878</v>
          </cell>
          <cell r="D516">
            <v>0</v>
          </cell>
          <cell r="E516">
            <v>0</v>
          </cell>
          <cell r="F516">
            <v>0</v>
          </cell>
          <cell r="G516">
            <v>0</v>
          </cell>
          <cell r="H516">
            <v>0</v>
          </cell>
          <cell r="I516">
            <v>0</v>
          </cell>
          <cell r="J516">
            <v>0</v>
          </cell>
          <cell r="K516">
            <v>0</v>
          </cell>
          <cell r="L516">
            <v>0</v>
          </cell>
          <cell r="M516">
            <v>0</v>
          </cell>
          <cell r="N516">
            <v>0</v>
          </cell>
          <cell r="O516">
            <v>0</v>
          </cell>
          <cell r="P516" t="str">
            <v>G4</v>
          </cell>
          <cell r="Q516" t="str">
            <v>MAJOR</v>
          </cell>
          <cell r="R516" t="str">
            <v>Highly permeable geology and not in any SPZ</v>
          </cell>
        </row>
        <row r="517">
          <cell r="A517" t="str">
            <v>HOD011</v>
          </cell>
          <cell r="B517">
            <v>392</v>
          </cell>
          <cell r="C517">
            <v>0.287401681979</v>
          </cell>
          <cell r="D517">
            <v>0</v>
          </cell>
          <cell r="E517">
            <v>0</v>
          </cell>
          <cell r="F517">
            <v>0</v>
          </cell>
          <cell r="G517">
            <v>0</v>
          </cell>
          <cell r="H517">
            <v>0</v>
          </cell>
          <cell r="I517">
            <v>0</v>
          </cell>
          <cell r="J517">
            <v>0</v>
          </cell>
          <cell r="K517">
            <v>0</v>
          </cell>
          <cell r="L517">
            <v>0</v>
          </cell>
          <cell r="M517">
            <v>0</v>
          </cell>
          <cell r="N517">
            <v>0</v>
          </cell>
          <cell r="O517">
            <v>0</v>
          </cell>
          <cell r="P517" t="str">
            <v>G4</v>
          </cell>
          <cell r="Q517" t="str">
            <v>MAJOR</v>
          </cell>
          <cell r="R517" t="str">
            <v>Highly permeable geology and not in any SPZ</v>
          </cell>
        </row>
        <row r="518">
          <cell r="A518" t="str">
            <v>HOD012</v>
          </cell>
          <cell r="B518">
            <v>402</v>
          </cell>
          <cell r="C518">
            <v>0.364686716887</v>
          </cell>
          <cell r="D518">
            <v>0</v>
          </cell>
          <cell r="E518">
            <v>0</v>
          </cell>
          <cell r="F518">
            <v>0</v>
          </cell>
          <cell r="G518">
            <v>0</v>
          </cell>
          <cell r="H518">
            <v>0</v>
          </cell>
          <cell r="I518">
            <v>0</v>
          </cell>
          <cell r="J518">
            <v>0.030444575820476653</v>
          </cell>
          <cell r="K518">
            <v>8.34814497230785</v>
          </cell>
          <cell r="L518">
            <v>0.04051272732297746</v>
          </cell>
          <cell r="M518">
            <v>11.108912238097922</v>
          </cell>
          <cell r="N518">
            <v>0.14346438986525528</v>
          </cell>
          <cell r="O518">
            <v>39.33907741139595</v>
          </cell>
          <cell r="P518" t="str">
            <v>G4</v>
          </cell>
          <cell r="Q518" t="str">
            <v>MAJOR</v>
          </cell>
          <cell r="R518" t="str">
            <v>Highly permeable geology and not in any SPZ</v>
          </cell>
        </row>
        <row r="519">
          <cell r="A519" t="str">
            <v>HOD013</v>
          </cell>
          <cell r="B519">
            <v>403</v>
          </cell>
          <cell r="C519">
            <v>1.36209467939</v>
          </cell>
          <cell r="D519">
            <v>0</v>
          </cell>
          <cell r="E519">
            <v>0</v>
          </cell>
          <cell r="F519">
            <v>0</v>
          </cell>
          <cell r="G519">
            <v>0</v>
          </cell>
          <cell r="H519">
            <v>0</v>
          </cell>
          <cell r="I519">
            <v>0</v>
          </cell>
          <cell r="J519">
            <v>0.03139225276627958</v>
          </cell>
          <cell r="K519">
            <v>2.3047041619998305</v>
          </cell>
          <cell r="L519">
            <v>0.042023917650231536</v>
          </cell>
          <cell r="M519">
            <v>3.0852420383178876</v>
          </cell>
          <cell r="N519">
            <v>0.19563721130207137</v>
          </cell>
          <cell r="O519">
            <v>14.362967146284241</v>
          </cell>
          <cell r="P519" t="str">
            <v>G4</v>
          </cell>
          <cell r="Q519" t="str">
            <v>MAJOR</v>
          </cell>
          <cell r="R519" t="str">
            <v>Highly permeable geology and not in any SPZ</v>
          </cell>
        </row>
        <row r="520">
          <cell r="A520" t="str">
            <v>KK001</v>
          </cell>
          <cell r="B520">
            <v>555</v>
          </cell>
          <cell r="C520">
            <v>1.2211159093800001</v>
          </cell>
          <cell r="D520">
            <v>0</v>
          </cell>
          <cell r="E520">
            <v>0</v>
          </cell>
          <cell r="F520">
            <v>0</v>
          </cell>
          <cell r="G520">
            <v>0</v>
          </cell>
          <cell r="H520">
            <v>0</v>
          </cell>
          <cell r="I520">
            <v>0</v>
          </cell>
          <cell r="J520">
            <v>0</v>
          </cell>
          <cell r="K520">
            <v>0</v>
          </cell>
          <cell r="L520">
            <v>0</v>
          </cell>
          <cell r="M520">
            <v>0</v>
          </cell>
          <cell r="N520">
            <v>0</v>
          </cell>
          <cell r="O520">
            <v>0</v>
          </cell>
          <cell r="P520" t="str">
            <v>G2</v>
          </cell>
          <cell r="Q520" t="str">
            <v>MAJOR</v>
          </cell>
          <cell r="R520" t="str">
            <v>Highly permeable geology and suitable for infiltration SUDS, but some consideration will need to be given to groundwater protection</v>
          </cell>
        </row>
        <row r="521">
          <cell r="A521" t="str">
            <v>KK002</v>
          </cell>
          <cell r="B521">
            <v>556</v>
          </cell>
          <cell r="C521">
            <v>3.10604395655</v>
          </cell>
          <cell r="D521">
            <v>0</v>
          </cell>
          <cell r="E521">
            <v>0</v>
          </cell>
          <cell r="F521">
            <v>0</v>
          </cell>
          <cell r="G521">
            <v>0</v>
          </cell>
          <cell r="H521">
            <v>0</v>
          </cell>
          <cell r="I521">
            <v>0</v>
          </cell>
          <cell r="J521">
            <v>0</v>
          </cell>
          <cell r="K521">
            <v>0</v>
          </cell>
          <cell r="L521">
            <v>0</v>
          </cell>
          <cell r="M521">
            <v>0</v>
          </cell>
          <cell r="N521">
            <v>0</v>
          </cell>
          <cell r="O521">
            <v>0</v>
          </cell>
          <cell r="P521" t="str">
            <v>G2</v>
          </cell>
          <cell r="Q521" t="str">
            <v>MAJOR</v>
          </cell>
          <cell r="R521" t="str">
            <v>Highly permeable geology and suitable for infiltration SUDS, but some consideration will need to be given to groundwater protection</v>
          </cell>
        </row>
        <row r="522">
          <cell r="A522" t="str">
            <v>KK003</v>
          </cell>
          <cell r="B522">
            <v>557</v>
          </cell>
          <cell r="C522">
            <v>1.0443611979</v>
          </cell>
          <cell r="D522">
            <v>0.10572696759465328</v>
          </cell>
          <cell r="E522">
            <v>10.123601662647838</v>
          </cell>
          <cell r="F522">
            <v>0.13527056759546688</v>
          </cell>
          <cell r="G522">
            <v>12.952469688405577</v>
          </cell>
          <cell r="H522">
            <v>0.1710600534133814</v>
          </cell>
          <cell r="I522">
            <v>16.37939572605232</v>
          </cell>
          <cell r="J522">
            <v>0</v>
          </cell>
          <cell r="K522">
            <v>0</v>
          </cell>
          <cell r="L522">
            <v>0.029304020000249148</v>
          </cell>
          <cell r="M522">
            <v>2.805927686625435</v>
          </cell>
          <cell r="N522">
            <v>0.09078618806521327</v>
          </cell>
          <cell r="O522">
            <v>8.692987469063961</v>
          </cell>
          <cell r="P522" t="str">
            <v>G2</v>
          </cell>
          <cell r="Q522" t="str">
            <v>MAJOR</v>
          </cell>
          <cell r="R522" t="str">
            <v>Highly permeable geology and suitable for infiltration SUDS, but some consideration will need to be given to groundwater protection</v>
          </cell>
        </row>
        <row r="523">
          <cell r="A523" t="str">
            <v>KK004</v>
          </cell>
          <cell r="B523">
            <v>558</v>
          </cell>
          <cell r="C523">
            <v>0.5865441925</v>
          </cell>
          <cell r="D523">
            <v>0.15131254406553876</v>
          </cell>
          <cell r="E523">
            <v>25.79729643568822</v>
          </cell>
          <cell r="F523">
            <v>0.17774900980196448</v>
          </cell>
          <cell r="G523">
            <v>30.30445311279158</v>
          </cell>
          <cell r="H523">
            <v>0.21060099237351837</v>
          </cell>
          <cell r="I523">
            <v>35.905392136930644</v>
          </cell>
          <cell r="J523">
            <v>0.0013098510269059862</v>
          </cell>
          <cell r="K523">
            <v>0.22331668161661766</v>
          </cell>
          <cell r="L523">
            <v>0.06921529083526902</v>
          </cell>
          <cell r="M523">
            <v>11.80052444816748</v>
          </cell>
          <cell r="N523">
            <v>0.11964746239740356</v>
          </cell>
          <cell r="O523">
            <v>20.39871230971289</v>
          </cell>
          <cell r="P523" t="str">
            <v>G2</v>
          </cell>
          <cell r="Q523" t="str">
            <v>MAJOR</v>
          </cell>
          <cell r="R523" t="str">
            <v>Highly permeable geology and suitable for infiltration SUDS, but some consideration will need to be given to groundwater protection</v>
          </cell>
        </row>
        <row r="524">
          <cell r="A524" t="str">
            <v>KK005</v>
          </cell>
          <cell r="B524">
            <v>559</v>
          </cell>
          <cell r="C524">
            <v>0.2197868102</v>
          </cell>
          <cell r="D524">
            <v>0</v>
          </cell>
          <cell r="E524">
            <v>0</v>
          </cell>
          <cell r="F524">
            <v>0</v>
          </cell>
          <cell r="G524">
            <v>0</v>
          </cell>
          <cell r="H524">
            <v>0</v>
          </cell>
          <cell r="I524">
            <v>0</v>
          </cell>
          <cell r="J524">
            <v>0</v>
          </cell>
          <cell r="K524">
            <v>0</v>
          </cell>
          <cell r="L524">
            <v>0</v>
          </cell>
          <cell r="M524">
            <v>0</v>
          </cell>
          <cell r="N524">
            <v>0</v>
          </cell>
          <cell r="O524">
            <v>0</v>
          </cell>
          <cell r="P524" t="str">
            <v>G4</v>
          </cell>
          <cell r="Q524" t="str">
            <v>MAJOR</v>
          </cell>
          <cell r="R524" t="str">
            <v>Highly permeable geology and not in any SPZ</v>
          </cell>
        </row>
        <row r="525">
          <cell r="A525" t="str">
            <v>KK006</v>
          </cell>
          <cell r="B525">
            <v>560</v>
          </cell>
          <cell r="C525">
            <v>0.78492591615</v>
          </cell>
          <cell r="D525">
            <v>0.08320950677957206</v>
          </cell>
          <cell r="E525">
            <v>10.60093762577087</v>
          </cell>
          <cell r="F525">
            <v>0.0941846007941358</v>
          </cell>
          <cell r="G525">
            <v>11.999170731437163</v>
          </cell>
          <cell r="H525">
            <v>0.1118948897249561</v>
          </cell>
          <cell r="I525">
            <v>14.255471430194552</v>
          </cell>
          <cell r="J525">
            <v>0.0020602920048597667</v>
          </cell>
          <cell r="K525">
            <v>0.2624823518333217</v>
          </cell>
          <cell r="L525">
            <v>0.025046953224507673</v>
          </cell>
          <cell r="M525">
            <v>3.190995826378241</v>
          </cell>
          <cell r="N525">
            <v>0.04837578722410095</v>
          </cell>
          <cell r="O525">
            <v>6.163102304148701</v>
          </cell>
          <cell r="P525" t="str">
            <v>G2</v>
          </cell>
          <cell r="Q525" t="str">
            <v>MAJOR</v>
          </cell>
          <cell r="R525" t="str">
            <v>Highly permeable geology and suitable for infiltration SUDS, but some consideration will need to be given to groundwater protection</v>
          </cell>
        </row>
        <row r="526">
          <cell r="A526" t="str">
            <v>KK007</v>
          </cell>
          <cell r="B526">
            <v>561</v>
          </cell>
          <cell r="C526">
            <v>0.18371406035</v>
          </cell>
          <cell r="D526">
            <v>0</v>
          </cell>
          <cell r="E526">
            <v>0</v>
          </cell>
          <cell r="F526">
            <v>0</v>
          </cell>
          <cell r="G526">
            <v>0</v>
          </cell>
          <cell r="H526">
            <v>0</v>
          </cell>
          <cell r="I526">
            <v>0</v>
          </cell>
          <cell r="J526">
            <v>0</v>
          </cell>
          <cell r="K526">
            <v>0</v>
          </cell>
          <cell r="L526">
            <v>0</v>
          </cell>
          <cell r="M526">
            <v>0</v>
          </cell>
          <cell r="N526">
            <v>0</v>
          </cell>
          <cell r="O526">
            <v>0</v>
          </cell>
          <cell r="P526" t="str">
            <v>G4</v>
          </cell>
          <cell r="Q526" t="str">
            <v>MAJOR</v>
          </cell>
          <cell r="R526" t="str">
            <v>Highly permeable geology and not in any SPZ</v>
          </cell>
        </row>
        <row r="527">
          <cell r="A527" t="str">
            <v>KK008</v>
          </cell>
          <cell r="B527">
            <v>562</v>
          </cell>
          <cell r="C527">
            <v>0.51419183025</v>
          </cell>
          <cell r="D527">
            <v>0</v>
          </cell>
          <cell r="E527">
            <v>0</v>
          </cell>
          <cell r="F527">
            <v>0</v>
          </cell>
          <cell r="G527">
            <v>0</v>
          </cell>
          <cell r="H527">
            <v>0</v>
          </cell>
          <cell r="I527">
            <v>0</v>
          </cell>
          <cell r="J527">
            <v>0</v>
          </cell>
          <cell r="K527">
            <v>0</v>
          </cell>
          <cell r="L527">
            <v>0</v>
          </cell>
          <cell r="M527">
            <v>0</v>
          </cell>
          <cell r="N527">
            <v>0</v>
          </cell>
          <cell r="O527">
            <v>0</v>
          </cell>
          <cell r="P527" t="str">
            <v>G2</v>
          </cell>
          <cell r="Q527" t="str">
            <v>MAJOR</v>
          </cell>
          <cell r="R527" t="str">
            <v>Highly permeable geology and suitable for infiltration SUDS, but some consideration will need to be given to groundwater protection</v>
          </cell>
        </row>
        <row r="528">
          <cell r="A528" t="str">
            <v>KK009</v>
          </cell>
          <cell r="B528">
            <v>563</v>
          </cell>
          <cell r="C528">
            <v>0.21072737512499998</v>
          </cell>
          <cell r="D528">
            <v>0</v>
          </cell>
          <cell r="E528">
            <v>0</v>
          </cell>
          <cell r="F528">
            <v>0</v>
          </cell>
          <cell r="G528">
            <v>0</v>
          </cell>
          <cell r="H528">
            <v>0</v>
          </cell>
          <cell r="I528">
            <v>0</v>
          </cell>
          <cell r="J528">
            <v>0</v>
          </cell>
          <cell r="K528">
            <v>0</v>
          </cell>
          <cell r="L528">
            <v>0</v>
          </cell>
          <cell r="M528">
            <v>0</v>
          </cell>
          <cell r="N528">
            <v>0</v>
          </cell>
          <cell r="O528">
            <v>0</v>
          </cell>
          <cell r="P528" t="str">
            <v>G2</v>
          </cell>
          <cell r="Q528" t="str">
            <v>MAJOR</v>
          </cell>
          <cell r="R528" t="str">
            <v>Highly permeable geology and suitable for infiltration SUDS, but some consideration will need to be given to groundwater protection</v>
          </cell>
        </row>
        <row r="529">
          <cell r="A529" t="str">
            <v>KLT001</v>
          </cell>
          <cell r="B529">
            <v>201</v>
          </cell>
          <cell r="C529">
            <v>0.8866530457549999</v>
          </cell>
          <cell r="D529">
            <v>0</v>
          </cell>
          <cell r="E529">
            <v>0</v>
          </cell>
          <cell r="F529">
            <v>0</v>
          </cell>
          <cell r="G529">
            <v>0</v>
          </cell>
          <cell r="H529">
            <v>0</v>
          </cell>
          <cell r="I529">
            <v>0</v>
          </cell>
          <cell r="J529">
            <v>0</v>
          </cell>
          <cell r="K529">
            <v>0</v>
          </cell>
          <cell r="L529">
            <v>0</v>
          </cell>
          <cell r="M529">
            <v>0</v>
          </cell>
          <cell r="N529">
            <v>0</v>
          </cell>
          <cell r="O529">
            <v>0</v>
          </cell>
          <cell r="P529" t="str">
            <v>M4</v>
          </cell>
          <cell r="Q529" t="str">
            <v>MINOR</v>
          </cell>
          <cell r="R529" t="str">
            <v>Infiltration or attenuation depending on site characteristics, and not in any SPZ</v>
          </cell>
        </row>
        <row r="530">
          <cell r="A530" t="str">
            <v>KNY001</v>
          </cell>
          <cell r="B530">
            <v>631</v>
          </cell>
          <cell r="C530">
            <v>0.8004210997150001</v>
          </cell>
          <cell r="D530">
            <v>0.07598555685028771</v>
          </cell>
          <cell r="E530">
            <v>9.493197627766598</v>
          </cell>
          <cell r="F530">
            <v>0.10255045508039373</v>
          </cell>
          <cell r="G530">
            <v>12.812062939983479</v>
          </cell>
          <cell r="H530">
            <v>0.13229547851071838</v>
          </cell>
          <cell r="I530">
            <v>16.528234770150842</v>
          </cell>
          <cell r="J530">
            <v>0.02586936721038894</v>
          </cell>
          <cell r="K530">
            <v>3.231969674412638</v>
          </cell>
          <cell r="L530">
            <v>0.04340880235522244</v>
          </cell>
          <cell r="M530">
            <v>5.423245635413495</v>
          </cell>
          <cell r="N530">
            <v>0.1129538383504261</v>
          </cell>
          <cell r="O530">
            <v>14.111801699211169</v>
          </cell>
          <cell r="P530" t="str">
            <v>G4</v>
          </cell>
          <cell r="Q530" t="str">
            <v>MAJOR</v>
          </cell>
          <cell r="R530" t="str">
            <v>Highly permeable geology and not in any SPZ</v>
          </cell>
        </row>
        <row r="531">
          <cell r="A531" t="str">
            <v>KNY002</v>
          </cell>
          <cell r="B531">
            <v>630</v>
          </cell>
          <cell r="C531">
            <v>0.905803346959</v>
          </cell>
          <cell r="D531">
            <v>0</v>
          </cell>
          <cell r="E531">
            <v>0</v>
          </cell>
          <cell r="F531">
            <v>0</v>
          </cell>
          <cell r="G531">
            <v>0</v>
          </cell>
          <cell r="H531">
            <v>0</v>
          </cell>
          <cell r="I531">
            <v>0</v>
          </cell>
          <cell r="J531">
            <v>0</v>
          </cell>
          <cell r="K531">
            <v>0</v>
          </cell>
          <cell r="L531">
            <v>0</v>
          </cell>
          <cell r="M531">
            <v>0</v>
          </cell>
          <cell r="N531">
            <v>0.09515263062077756</v>
          </cell>
          <cell r="O531">
            <v>10.50477798964067</v>
          </cell>
          <cell r="P531" t="str">
            <v>G4</v>
          </cell>
          <cell r="Q531" t="str">
            <v>MAJOR</v>
          </cell>
          <cell r="R531" t="str">
            <v>Highly permeable geology and not in any SPZ</v>
          </cell>
        </row>
        <row r="532">
          <cell r="A532" t="str">
            <v>KNY003</v>
          </cell>
          <cell r="B532">
            <v>632</v>
          </cell>
          <cell r="C532">
            <v>0.9272262817500001</v>
          </cell>
          <cell r="D532">
            <v>0.02616824118967994</v>
          </cell>
          <cell r="E532">
            <v>2.8222065858930705</v>
          </cell>
          <cell r="F532">
            <v>0.03477406074917398</v>
          </cell>
          <cell r="G532">
            <v>3.7503316540535474</v>
          </cell>
          <cell r="H532">
            <v>0.04100834750914343</v>
          </cell>
          <cell r="I532">
            <v>4.422690374106561</v>
          </cell>
          <cell r="J532">
            <v>0</v>
          </cell>
          <cell r="K532">
            <v>0</v>
          </cell>
          <cell r="L532">
            <v>0</v>
          </cell>
          <cell r="M532">
            <v>0</v>
          </cell>
          <cell r="N532">
            <v>0.03455190751911438</v>
          </cell>
          <cell r="O532">
            <v>3.7263727527117605</v>
          </cell>
          <cell r="P532" t="str">
            <v>G4</v>
          </cell>
          <cell r="Q532" t="str">
            <v>MAJOR</v>
          </cell>
          <cell r="R532" t="str">
            <v>Highly permeable geology and not in any SPZ</v>
          </cell>
        </row>
        <row r="533">
          <cell r="A533" t="str">
            <v>KNY004</v>
          </cell>
          <cell r="B533">
            <v>633</v>
          </cell>
          <cell r="C533">
            <v>0.15281165365</v>
          </cell>
          <cell r="D533">
            <v>0</v>
          </cell>
          <cell r="E533">
            <v>0</v>
          </cell>
          <cell r="F533">
            <v>0</v>
          </cell>
          <cell r="G533">
            <v>0</v>
          </cell>
          <cell r="H533">
            <v>0</v>
          </cell>
          <cell r="I533">
            <v>0</v>
          </cell>
          <cell r="J533">
            <v>0</v>
          </cell>
          <cell r="K533">
            <v>0</v>
          </cell>
          <cell r="L533">
            <v>0</v>
          </cell>
          <cell r="M533">
            <v>0</v>
          </cell>
          <cell r="N533">
            <v>0</v>
          </cell>
          <cell r="O533">
            <v>0</v>
          </cell>
          <cell r="P533" t="str">
            <v>G4</v>
          </cell>
          <cell r="Q533" t="str">
            <v>MAJOR</v>
          </cell>
          <cell r="R533" t="str">
            <v>Highly permeable geology and not in any SPZ</v>
          </cell>
        </row>
        <row r="534">
          <cell r="A534" t="str">
            <v>KNY005</v>
          </cell>
          <cell r="B534">
            <v>634</v>
          </cell>
          <cell r="C534">
            <v>0.6006755973</v>
          </cell>
          <cell r="D534">
            <v>0</v>
          </cell>
          <cell r="E534">
            <v>0</v>
          </cell>
          <cell r="F534">
            <v>0</v>
          </cell>
          <cell r="G534">
            <v>0</v>
          </cell>
          <cell r="H534">
            <v>0</v>
          </cell>
          <cell r="I534">
            <v>0</v>
          </cell>
          <cell r="J534">
            <v>0</v>
          </cell>
          <cell r="K534">
            <v>0</v>
          </cell>
          <cell r="L534">
            <v>0</v>
          </cell>
          <cell r="M534">
            <v>0</v>
          </cell>
          <cell r="N534">
            <v>0</v>
          </cell>
          <cell r="O534">
            <v>0</v>
          </cell>
          <cell r="P534" t="str">
            <v>G4</v>
          </cell>
          <cell r="Q534" t="str">
            <v>MAJOR</v>
          </cell>
          <cell r="R534" t="str">
            <v>Highly permeable geology and not in any SPZ</v>
          </cell>
        </row>
        <row r="535">
          <cell r="A535" t="str">
            <v>KNY006</v>
          </cell>
          <cell r="B535">
            <v>635</v>
          </cell>
          <cell r="C535">
            <v>0.28698371954999996</v>
          </cell>
          <cell r="D535">
            <v>0.07768366937700392</v>
          </cell>
          <cell r="E535">
            <v>27.06901614447485</v>
          </cell>
          <cell r="F535">
            <v>0.08657346260844609</v>
          </cell>
          <cell r="G535">
            <v>30.166680794365675</v>
          </cell>
          <cell r="H535">
            <v>0.097401776178366</v>
          </cell>
          <cell r="I535">
            <v>33.939826388442945</v>
          </cell>
          <cell r="J535">
            <v>0</v>
          </cell>
          <cell r="K535">
            <v>0</v>
          </cell>
          <cell r="L535">
            <v>0</v>
          </cell>
          <cell r="M535">
            <v>0</v>
          </cell>
          <cell r="N535">
            <v>0.06338155568823708</v>
          </cell>
          <cell r="O535">
            <v>22.08541856925594</v>
          </cell>
          <cell r="P535" t="str">
            <v>G4</v>
          </cell>
          <cell r="Q535" t="str">
            <v>MAJOR</v>
          </cell>
          <cell r="R535" t="str">
            <v>Highly permeable geology and not in any SPZ</v>
          </cell>
        </row>
        <row r="536">
          <cell r="A536" t="str">
            <v>KNY007</v>
          </cell>
          <cell r="B536">
            <v>636</v>
          </cell>
          <cell r="C536">
            <v>1.2588332524999999</v>
          </cell>
          <cell r="D536">
            <v>0.1333740641310668</v>
          </cell>
          <cell r="E536">
            <v>10.59505409999223</v>
          </cell>
          <cell r="F536">
            <v>0.1611149598958181</v>
          </cell>
          <cell r="G536">
            <v>12.798753097429644</v>
          </cell>
          <cell r="H536">
            <v>0.19022590005087234</v>
          </cell>
          <cell r="I536">
            <v>15.111286556268686</v>
          </cell>
          <cell r="J536">
            <v>0.05782497165177524</v>
          </cell>
          <cell r="K536">
            <v>4.593537034149424</v>
          </cell>
          <cell r="L536">
            <v>0.07165320377121072</v>
          </cell>
          <cell r="M536">
            <v>5.6920329701261</v>
          </cell>
          <cell r="N536">
            <v>0.1430724920908782</v>
          </cell>
          <cell r="O536">
            <v>11.365484015197492</v>
          </cell>
          <cell r="P536" t="str">
            <v>G4</v>
          </cell>
          <cell r="Q536" t="str">
            <v>MAJOR</v>
          </cell>
          <cell r="R536" t="str">
            <v>Highly permeable geology and not in any SPZ</v>
          </cell>
        </row>
        <row r="537">
          <cell r="A537" t="str">
            <v>KNY008</v>
          </cell>
          <cell r="B537">
            <v>637</v>
          </cell>
          <cell r="C537">
            <v>0.35316811870000003</v>
          </cell>
          <cell r="D537">
            <v>0</v>
          </cell>
          <cell r="E537">
            <v>0</v>
          </cell>
          <cell r="F537">
            <v>0</v>
          </cell>
          <cell r="G537">
            <v>0</v>
          </cell>
          <cell r="H537">
            <v>0</v>
          </cell>
          <cell r="I537">
            <v>0</v>
          </cell>
          <cell r="J537">
            <v>0</v>
          </cell>
          <cell r="K537">
            <v>0</v>
          </cell>
          <cell r="L537">
            <v>0</v>
          </cell>
          <cell r="M537">
            <v>0</v>
          </cell>
          <cell r="N537">
            <v>0</v>
          </cell>
          <cell r="O537">
            <v>0</v>
          </cell>
          <cell r="P537" t="str">
            <v>G4</v>
          </cell>
          <cell r="Q537" t="str">
            <v>MAJOR</v>
          </cell>
          <cell r="R537" t="str">
            <v>Highly permeable geology and not in any SPZ</v>
          </cell>
        </row>
        <row r="538">
          <cell r="A538" t="str">
            <v>KNY009</v>
          </cell>
          <cell r="B538">
            <v>638</v>
          </cell>
          <cell r="C538">
            <v>1.11431584574</v>
          </cell>
          <cell r="D538">
            <v>0</v>
          </cell>
          <cell r="E538">
            <v>0</v>
          </cell>
          <cell r="F538">
            <v>0</v>
          </cell>
          <cell r="G538">
            <v>0</v>
          </cell>
          <cell r="H538">
            <v>0</v>
          </cell>
          <cell r="I538">
            <v>0</v>
          </cell>
          <cell r="J538">
            <v>0</v>
          </cell>
          <cell r="K538">
            <v>0</v>
          </cell>
          <cell r="L538">
            <v>0</v>
          </cell>
          <cell r="M538">
            <v>0</v>
          </cell>
          <cell r="N538">
            <v>0</v>
          </cell>
          <cell r="O538">
            <v>0</v>
          </cell>
          <cell r="P538" t="str">
            <v>G4</v>
          </cell>
          <cell r="Q538" t="str">
            <v>MAJOR</v>
          </cell>
          <cell r="R538" t="str">
            <v>Highly permeable geology and not in any SPZ</v>
          </cell>
        </row>
        <row r="539">
          <cell r="A539" t="str">
            <v>KNY010</v>
          </cell>
          <cell r="B539">
            <v>639</v>
          </cell>
          <cell r="C539">
            <v>1.21401261571</v>
          </cell>
          <cell r="D539">
            <v>0</v>
          </cell>
          <cell r="E539">
            <v>0</v>
          </cell>
          <cell r="F539">
            <v>0</v>
          </cell>
          <cell r="G539">
            <v>0</v>
          </cell>
          <cell r="H539">
            <v>0</v>
          </cell>
          <cell r="I539">
            <v>0</v>
          </cell>
          <cell r="J539">
            <v>0</v>
          </cell>
          <cell r="K539">
            <v>0</v>
          </cell>
          <cell r="L539">
            <v>0</v>
          </cell>
          <cell r="M539">
            <v>0</v>
          </cell>
          <cell r="N539">
            <v>0</v>
          </cell>
          <cell r="O539">
            <v>0</v>
          </cell>
          <cell r="P539" t="str">
            <v>G4</v>
          </cell>
          <cell r="Q539" t="str">
            <v>MAJOR</v>
          </cell>
          <cell r="R539" t="str">
            <v>Highly permeable geology and not in any SPZ</v>
          </cell>
        </row>
        <row r="540">
          <cell r="A540" t="str">
            <v>KNY011</v>
          </cell>
          <cell r="B540">
            <v>640</v>
          </cell>
          <cell r="C540">
            <v>7.39001444787</v>
          </cell>
          <cell r="D540">
            <v>0.04928972154349298</v>
          </cell>
          <cell r="E540">
            <v>0.6669773366640658</v>
          </cell>
          <cell r="F540">
            <v>0.06297022352641747</v>
          </cell>
          <cell r="G540">
            <v>0.8520987877712092</v>
          </cell>
          <cell r="H540">
            <v>0.07691069322966228</v>
          </cell>
          <cell r="I540">
            <v>1.0407380631282797</v>
          </cell>
          <cell r="J540">
            <v>0.007711987929502355</v>
          </cell>
          <cell r="K540">
            <v>0.10435687215368242</v>
          </cell>
          <cell r="L540">
            <v>0.037336828739022276</v>
          </cell>
          <cell r="M540">
            <v>0.5052335012658027</v>
          </cell>
          <cell r="N540">
            <v>0.12529343409094745</v>
          </cell>
          <cell r="O540">
            <v>1.6954423428368313</v>
          </cell>
          <cell r="P540" t="str">
            <v>G4</v>
          </cell>
          <cell r="Q540" t="str">
            <v>MAJOR</v>
          </cell>
          <cell r="R540" t="str">
            <v>Highly permeable geology and not in any SPZ</v>
          </cell>
        </row>
        <row r="541">
          <cell r="A541" t="str">
            <v>KNY012</v>
          </cell>
          <cell r="B541">
            <v>641</v>
          </cell>
          <cell r="C541">
            <v>0.433446895261</v>
          </cell>
          <cell r="D541">
            <v>0.1424089539513</v>
          </cell>
          <cell r="E541">
            <v>32.85499458141197</v>
          </cell>
          <cell r="F541">
            <v>0.15545884665141185</v>
          </cell>
          <cell r="G541">
            <v>35.865719272900165</v>
          </cell>
          <cell r="H541">
            <v>0.17483023690138233</v>
          </cell>
          <cell r="I541">
            <v>40.33486888771192</v>
          </cell>
          <cell r="J541">
            <v>0.060613315800042575</v>
          </cell>
          <cell r="K541">
            <v>13.984023524622149</v>
          </cell>
          <cell r="L541">
            <v>0.07158989127408358</v>
          </cell>
          <cell r="M541">
            <v>16.51641574937934</v>
          </cell>
          <cell r="N541">
            <v>0.12880895395130001</v>
          </cell>
          <cell r="O541">
            <v>29.717355311482326</v>
          </cell>
          <cell r="P541" t="str">
            <v>G4</v>
          </cell>
          <cell r="Q541" t="str">
            <v>MAJOR</v>
          </cell>
          <cell r="R541" t="str">
            <v>Highly permeable geology and not in any SPZ</v>
          </cell>
        </row>
        <row r="542">
          <cell r="A542" t="str">
            <v>LLAN001</v>
          </cell>
          <cell r="B542">
            <v>564</v>
          </cell>
          <cell r="C542">
            <v>2.28001805744</v>
          </cell>
          <cell r="D542">
            <v>0</v>
          </cell>
          <cell r="E542">
            <v>0</v>
          </cell>
          <cell r="F542">
            <v>0</v>
          </cell>
          <cell r="G542">
            <v>0</v>
          </cell>
          <cell r="H542">
            <v>0</v>
          </cell>
          <cell r="I542">
            <v>0</v>
          </cell>
          <cell r="J542">
            <v>0.0108</v>
          </cell>
          <cell r="K542">
            <v>0.4736804590103212</v>
          </cell>
          <cell r="L542">
            <v>0.0256</v>
          </cell>
          <cell r="M542">
            <v>1.122798125061502</v>
          </cell>
          <cell r="N542">
            <v>0.2132</v>
          </cell>
          <cell r="O542">
            <v>9.350803135277822</v>
          </cell>
          <cell r="P542" t="str">
            <v>M4</v>
          </cell>
          <cell r="Q542" t="str">
            <v>MINOR</v>
          </cell>
          <cell r="R542" t="str">
            <v>Infiltration or attenuation depending on site characteristics, and not in any SPZ</v>
          </cell>
        </row>
        <row r="543">
          <cell r="A543" t="str">
            <v>LLAN003</v>
          </cell>
          <cell r="B543">
            <v>566</v>
          </cell>
          <cell r="C543">
            <v>0.09567448355000001</v>
          </cell>
          <cell r="D543">
            <v>0</v>
          </cell>
          <cell r="E543">
            <v>0</v>
          </cell>
          <cell r="F543">
            <v>0</v>
          </cell>
          <cell r="G543">
            <v>0</v>
          </cell>
          <cell r="H543">
            <v>0</v>
          </cell>
          <cell r="I543">
            <v>0</v>
          </cell>
          <cell r="J543">
            <v>0</v>
          </cell>
          <cell r="K543">
            <v>0</v>
          </cell>
          <cell r="L543">
            <v>0</v>
          </cell>
          <cell r="M543">
            <v>0</v>
          </cell>
          <cell r="N543">
            <v>0</v>
          </cell>
          <cell r="O543">
            <v>0</v>
          </cell>
          <cell r="P543" t="str">
            <v>M4</v>
          </cell>
          <cell r="Q543" t="str">
            <v>MINOR</v>
          </cell>
          <cell r="R543" t="str">
            <v>Infiltration or attenuation depending on site characteristics, and not in any SPZ</v>
          </cell>
        </row>
        <row r="544">
          <cell r="A544" t="str">
            <v>LLAN004</v>
          </cell>
          <cell r="B544">
            <v>567</v>
          </cell>
          <cell r="C544">
            <v>4.2935716384</v>
          </cell>
          <cell r="D544">
            <v>0</v>
          </cell>
          <cell r="E544">
            <v>0</v>
          </cell>
          <cell r="F544">
            <v>0</v>
          </cell>
          <cell r="G544">
            <v>0</v>
          </cell>
          <cell r="H544">
            <v>0</v>
          </cell>
          <cell r="I544">
            <v>0</v>
          </cell>
          <cell r="J544">
            <v>0.006603990437556331</v>
          </cell>
          <cell r="K544">
            <v>0.15381111563372699</v>
          </cell>
          <cell r="L544">
            <v>0.013728465121492173</v>
          </cell>
          <cell r="M544">
            <v>0.3197446386758807</v>
          </cell>
          <cell r="N544">
            <v>0.031232070095786713</v>
          </cell>
          <cell r="O544">
            <v>0.7274146730535361</v>
          </cell>
          <cell r="P544" t="str">
            <v>M4</v>
          </cell>
          <cell r="Q544" t="str">
            <v>MINOR</v>
          </cell>
          <cell r="R544" t="str">
            <v>Infiltration or attenuation depending on site characteristics, and not in any SPZ</v>
          </cell>
        </row>
        <row r="545">
          <cell r="A545" t="str">
            <v>LLAN006</v>
          </cell>
          <cell r="B545">
            <v>568</v>
          </cell>
          <cell r="C545">
            <v>0.045130534</v>
          </cell>
          <cell r="D545">
            <v>0</v>
          </cell>
          <cell r="E545">
            <v>0</v>
          </cell>
          <cell r="F545">
            <v>0</v>
          </cell>
          <cell r="G545">
            <v>0</v>
          </cell>
          <cell r="H545">
            <v>0</v>
          </cell>
          <cell r="I545">
            <v>0</v>
          </cell>
          <cell r="J545">
            <v>0</v>
          </cell>
          <cell r="K545">
            <v>0</v>
          </cell>
          <cell r="L545">
            <v>0</v>
          </cell>
          <cell r="M545">
            <v>0</v>
          </cell>
          <cell r="N545">
            <v>0</v>
          </cell>
          <cell r="O545">
            <v>0</v>
          </cell>
          <cell r="P545" t="str">
            <v>Poor</v>
          </cell>
          <cell r="Q545" t="str">
            <v>NONE</v>
          </cell>
          <cell r="R545" t="str">
            <v>Geology has very low permeability and infiltraion SUDS are likely to be less suitable, although site investigations should be carried out to confirm this</v>
          </cell>
        </row>
        <row r="546">
          <cell r="A546" t="str">
            <v>LLAN007</v>
          </cell>
          <cell r="B546">
            <v>569</v>
          </cell>
          <cell r="C546">
            <v>0.0773917350499</v>
          </cell>
          <cell r="D546">
            <v>0</v>
          </cell>
          <cell r="E546">
            <v>0</v>
          </cell>
          <cell r="F546">
            <v>0.0022799141101346307</v>
          </cell>
          <cell r="G546">
            <v>2.9459400395463504</v>
          </cell>
          <cell r="H546">
            <v>0.012452788765635412</v>
          </cell>
          <cell r="I546">
            <v>16.090592564705013</v>
          </cell>
          <cell r="J546">
            <v>0</v>
          </cell>
          <cell r="K546">
            <v>0</v>
          </cell>
          <cell r="L546">
            <v>0</v>
          </cell>
          <cell r="M546">
            <v>0</v>
          </cell>
          <cell r="N546">
            <v>0</v>
          </cell>
          <cell r="O546">
            <v>0</v>
          </cell>
          <cell r="P546" t="str">
            <v>M4</v>
          </cell>
          <cell r="Q546" t="str">
            <v>MINOR</v>
          </cell>
          <cell r="R546" t="str">
            <v>Infiltration or attenuation depending on site characteristics, and not in any SPZ</v>
          </cell>
        </row>
        <row r="547">
          <cell r="A547" t="str">
            <v>LLAN008</v>
          </cell>
          <cell r="B547">
            <v>570</v>
          </cell>
          <cell r="C547">
            <v>0.32699598855</v>
          </cell>
          <cell r="D547">
            <v>0</v>
          </cell>
          <cell r="E547">
            <v>0</v>
          </cell>
          <cell r="F547">
            <v>0</v>
          </cell>
          <cell r="G547">
            <v>0</v>
          </cell>
          <cell r="H547">
            <v>0.00016485935325828393</v>
          </cell>
          <cell r="I547">
            <v>0.05041632283910289</v>
          </cell>
          <cell r="J547">
            <v>0</v>
          </cell>
          <cell r="K547">
            <v>0</v>
          </cell>
          <cell r="L547">
            <v>0</v>
          </cell>
          <cell r="M547">
            <v>0</v>
          </cell>
          <cell r="N547">
            <v>0</v>
          </cell>
          <cell r="O547">
            <v>0</v>
          </cell>
          <cell r="P547" t="str">
            <v>M4</v>
          </cell>
          <cell r="Q547" t="str">
            <v>MINOR</v>
          </cell>
          <cell r="R547" t="str">
            <v>Infiltration or attenuation depending on site characteristics, and not in any SPZ</v>
          </cell>
        </row>
        <row r="548">
          <cell r="A548" t="str">
            <v>LLAN009</v>
          </cell>
          <cell r="B548">
            <v>565</v>
          </cell>
          <cell r="C548">
            <v>1.1701675732399999</v>
          </cell>
          <cell r="D548">
            <v>0</v>
          </cell>
          <cell r="E548">
            <v>0</v>
          </cell>
          <cell r="F548">
            <v>0</v>
          </cell>
          <cell r="G548">
            <v>0</v>
          </cell>
          <cell r="H548">
            <v>0</v>
          </cell>
          <cell r="I548">
            <v>0</v>
          </cell>
          <cell r="J548">
            <v>0</v>
          </cell>
          <cell r="K548">
            <v>0</v>
          </cell>
          <cell r="L548">
            <v>0</v>
          </cell>
          <cell r="M548">
            <v>0</v>
          </cell>
          <cell r="N548">
            <v>0</v>
          </cell>
          <cell r="O548">
            <v>0</v>
          </cell>
          <cell r="P548" t="str">
            <v>M4</v>
          </cell>
          <cell r="Q548" t="str">
            <v>MINOR</v>
          </cell>
          <cell r="R548" t="str">
            <v>Infiltration or attenuation depending on site characteristics, and not in any SPZ</v>
          </cell>
        </row>
        <row r="549">
          <cell r="A549" t="str">
            <v>LLAN010</v>
          </cell>
          <cell r="B549">
            <v>571</v>
          </cell>
          <cell r="C549">
            <v>0.527860383067</v>
          </cell>
          <cell r="D549">
            <v>0</v>
          </cell>
          <cell r="E549">
            <v>0</v>
          </cell>
          <cell r="F549">
            <v>0</v>
          </cell>
          <cell r="G549">
            <v>0</v>
          </cell>
          <cell r="H549">
            <v>0</v>
          </cell>
          <cell r="I549">
            <v>0</v>
          </cell>
          <cell r="J549">
            <v>0</v>
          </cell>
          <cell r="K549">
            <v>0</v>
          </cell>
          <cell r="L549">
            <v>0</v>
          </cell>
          <cell r="M549">
            <v>0</v>
          </cell>
          <cell r="N549">
            <v>0.0018968880368006697</v>
          </cell>
          <cell r="O549">
            <v>0.3593541204549731</v>
          </cell>
          <cell r="P549" t="str">
            <v>M4</v>
          </cell>
          <cell r="Q549" t="str">
            <v>MINOR</v>
          </cell>
          <cell r="R549" t="str">
            <v>Infiltration or attenuation depending on site characteristics, and not in any SPZ</v>
          </cell>
        </row>
        <row r="550">
          <cell r="A550" t="str">
            <v>LS2005_00002</v>
          </cell>
          <cell r="B550">
            <v>1265</v>
          </cell>
          <cell r="C550">
            <v>3.4410902600681186</v>
          </cell>
          <cell r="D550">
            <v>0</v>
          </cell>
          <cell r="E550">
            <v>0</v>
          </cell>
          <cell r="F550">
            <v>0</v>
          </cell>
          <cell r="G550">
            <v>0</v>
          </cell>
          <cell r="H550">
            <v>0</v>
          </cell>
          <cell r="I550">
            <v>0</v>
          </cell>
          <cell r="J550">
            <v>0</v>
          </cell>
          <cell r="K550">
            <v>0</v>
          </cell>
          <cell r="L550">
            <v>4.1986349078981955E-05</v>
          </cell>
          <cell r="M550">
            <v>0.0012201466949649502</v>
          </cell>
          <cell r="N550">
            <v>0.07893449956828086</v>
          </cell>
          <cell r="O550">
            <v>2.293880532117117</v>
          </cell>
          <cell r="P550" t="str">
            <v>M4</v>
          </cell>
          <cell r="Q550" t="str">
            <v>MINOR</v>
          </cell>
          <cell r="R550" t="str">
            <v>Infiltration or attenuation depending on site characteristics, and not in any SPZ</v>
          </cell>
        </row>
        <row r="551">
          <cell r="A551" t="str">
            <v>LUD001</v>
          </cell>
          <cell r="B551">
            <v>278</v>
          </cell>
          <cell r="C551">
            <v>5.40074472822</v>
          </cell>
          <cell r="D551">
            <v>0</v>
          </cell>
          <cell r="E551">
            <v>0</v>
          </cell>
          <cell r="F551">
            <v>0.9983954261696474</v>
          </cell>
          <cell r="G551">
            <v>18.486254700260616</v>
          </cell>
          <cell r="H551">
            <v>1.0571360268689316</v>
          </cell>
          <cell r="I551">
            <v>19.57389360295403</v>
          </cell>
          <cell r="J551">
            <v>0.38221680591532753</v>
          </cell>
          <cell r="K551">
            <v>7.077112975145192</v>
          </cell>
          <cell r="L551">
            <v>0.5907770734789909</v>
          </cell>
          <cell r="M551">
            <v>10.938807575778565</v>
          </cell>
          <cell r="N551">
            <v>1.1083097678772358</v>
          </cell>
          <cell r="O551">
            <v>20.52142479695605</v>
          </cell>
          <cell r="P551" t="str">
            <v>M4</v>
          </cell>
          <cell r="Q551" t="str">
            <v>MINOR</v>
          </cell>
          <cell r="R551" t="str">
            <v>Infiltration or attenuation depending on site characteristics, and not in any SPZ</v>
          </cell>
        </row>
        <row r="552">
          <cell r="A552" t="str">
            <v>LUD002</v>
          </cell>
          <cell r="B552">
            <v>279</v>
          </cell>
          <cell r="C552">
            <v>3.9015135069999998</v>
          </cell>
          <cell r="D552">
            <v>0</v>
          </cell>
          <cell r="E552">
            <v>0</v>
          </cell>
          <cell r="F552">
            <v>0</v>
          </cell>
          <cell r="G552">
            <v>0</v>
          </cell>
          <cell r="H552">
            <v>0</v>
          </cell>
          <cell r="I552">
            <v>0</v>
          </cell>
          <cell r="J552">
            <v>0.026906132367982435</v>
          </cell>
          <cell r="K552">
            <v>0.6896331979809404</v>
          </cell>
          <cell r="L552">
            <v>0.05133756842258465</v>
          </cell>
          <cell r="M552">
            <v>1.3158372598345756</v>
          </cell>
          <cell r="N552">
            <v>0.1690426855478836</v>
          </cell>
          <cell r="O552">
            <v>4.332746387897706</v>
          </cell>
          <cell r="P552" t="str">
            <v>M4</v>
          </cell>
          <cell r="Q552" t="str">
            <v>MINOR</v>
          </cell>
          <cell r="R552" t="str">
            <v>Infiltration or attenuation depending on site characteristics, and not in any SPZ</v>
          </cell>
        </row>
        <row r="553">
          <cell r="A553" t="str">
            <v>LUD003</v>
          </cell>
          <cell r="B553">
            <v>280</v>
          </cell>
          <cell r="C553">
            <v>1.3702694564</v>
          </cell>
          <cell r="D553">
            <v>0</v>
          </cell>
          <cell r="E553">
            <v>0</v>
          </cell>
          <cell r="F553">
            <v>0</v>
          </cell>
          <cell r="G553">
            <v>0</v>
          </cell>
          <cell r="H553">
            <v>0</v>
          </cell>
          <cell r="I553">
            <v>0</v>
          </cell>
          <cell r="J553">
            <v>0.0272</v>
          </cell>
          <cell r="K553">
            <v>1.985011040927702</v>
          </cell>
          <cell r="L553">
            <v>0.04213104678755919</v>
          </cell>
          <cell r="M553">
            <v>3.074654155850977</v>
          </cell>
          <cell r="N553">
            <v>0.0788557385414302</v>
          </cell>
          <cell r="O553">
            <v>5.754761457545849</v>
          </cell>
          <cell r="P553" t="str">
            <v>M4</v>
          </cell>
          <cell r="Q553" t="str">
            <v>MINOR</v>
          </cell>
          <cell r="R553" t="str">
            <v>Infiltration or attenuation depending on site characteristics, and not in any SPZ</v>
          </cell>
        </row>
        <row r="554">
          <cell r="A554" t="str">
            <v>LUD004</v>
          </cell>
          <cell r="B554">
            <v>281</v>
          </cell>
          <cell r="C554">
            <v>62.722245447300004</v>
          </cell>
          <cell r="D554">
            <v>0</v>
          </cell>
          <cell r="E554">
            <v>0</v>
          </cell>
          <cell r="F554">
            <v>0.8743688506205365</v>
          </cell>
          <cell r="G554">
            <v>1.3940330809029977</v>
          </cell>
          <cell r="H554">
            <v>2.0342123762287554</v>
          </cell>
          <cell r="I554">
            <v>3.2432071934317555</v>
          </cell>
          <cell r="J554">
            <v>0.267127562419149</v>
          </cell>
          <cell r="K554">
            <v>0.4258896672371094</v>
          </cell>
          <cell r="L554">
            <v>0.41983377371942754</v>
          </cell>
          <cell r="M554">
            <v>0.6693538643672714</v>
          </cell>
          <cell r="N554">
            <v>0.8403370683915533</v>
          </cell>
          <cell r="O554">
            <v>1.3397751665278228</v>
          </cell>
          <cell r="P554" t="str">
            <v>M4</v>
          </cell>
          <cell r="Q554" t="str">
            <v>MINOR</v>
          </cell>
          <cell r="R554" t="str">
            <v>Infiltration or attenuation depending on site characteristics, and not in any SPZ</v>
          </cell>
        </row>
        <row r="555">
          <cell r="A555" t="str">
            <v>LUD005</v>
          </cell>
          <cell r="B555">
            <v>282</v>
          </cell>
          <cell r="C555">
            <v>0.0627373642</v>
          </cell>
          <cell r="D555">
            <v>0</v>
          </cell>
          <cell r="E555">
            <v>0</v>
          </cell>
          <cell r="F555">
            <v>0</v>
          </cell>
          <cell r="G555">
            <v>0</v>
          </cell>
          <cell r="H555">
            <v>0</v>
          </cell>
          <cell r="I555">
            <v>0</v>
          </cell>
          <cell r="J555">
            <v>0</v>
          </cell>
          <cell r="K555">
            <v>0</v>
          </cell>
          <cell r="L555">
            <v>0</v>
          </cell>
          <cell r="M555">
            <v>0</v>
          </cell>
          <cell r="N555">
            <v>0.01</v>
          </cell>
          <cell r="O555">
            <v>15.939464667532208</v>
          </cell>
          <cell r="P555" t="str">
            <v>M4</v>
          </cell>
          <cell r="Q555" t="str">
            <v>MINOR</v>
          </cell>
          <cell r="R555" t="str">
            <v>Infiltration or attenuation depending on site characteristics, and not in any SPZ</v>
          </cell>
        </row>
        <row r="556">
          <cell r="A556" t="str">
            <v>LUD006</v>
          </cell>
          <cell r="B556">
            <v>283</v>
          </cell>
          <cell r="C556">
            <v>0.040055531400000004</v>
          </cell>
          <cell r="D556">
            <v>0</v>
          </cell>
          <cell r="E556">
            <v>0</v>
          </cell>
          <cell r="F556">
            <v>0</v>
          </cell>
          <cell r="G556">
            <v>0</v>
          </cell>
          <cell r="H556">
            <v>0</v>
          </cell>
          <cell r="I556">
            <v>0</v>
          </cell>
          <cell r="J556">
            <v>0</v>
          </cell>
          <cell r="K556">
            <v>0</v>
          </cell>
          <cell r="L556">
            <v>0</v>
          </cell>
          <cell r="M556">
            <v>0</v>
          </cell>
          <cell r="N556">
            <v>0</v>
          </cell>
          <cell r="O556">
            <v>0</v>
          </cell>
          <cell r="P556" t="str">
            <v>M4</v>
          </cell>
          <cell r="Q556" t="str">
            <v>MINOR</v>
          </cell>
          <cell r="R556" t="str">
            <v>Infiltration or attenuation depending on site characteristics, and not in any SPZ</v>
          </cell>
        </row>
        <row r="557">
          <cell r="A557" t="str">
            <v>LUD007</v>
          </cell>
          <cell r="B557">
            <v>284</v>
          </cell>
          <cell r="C557">
            <v>0.0956744345999</v>
          </cell>
          <cell r="D557">
            <v>0</v>
          </cell>
          <cell r="E557">
            <v>0</v>
          </cell>
          <cell r="F557">
            <v>0</v>
          </cell>
          <cell r="G557">
            <v>0</v>
          </cell>
          <cell r="H557">
            <v>0</v>
          </cell>
          <cell r="I557">
            <v>0</v>
          </cell>
          <cell r="J557">
            <v>0</v>
          </cell>
          <cell r="K557">
            <v>0</v>
          </cell>
          <cell r="L557">
            <v>0.0005654943090474888</v>
          </cell>
          <cell r="M557">
            <v>0.5910610409273116</v>
          </cell>
          <cell r="N557">
            <v>0.001553979299852221</v>
          </cell>
          <cell r="O557">
            <v>1.6242367214928337</v>
          </cell>
          <cell r="P557" t="str">
            <v>M4</v>
          </cell>
          <cell r="Q557" t="str">
            <v>MINOR</v>
          </cell>
          <cell r="R557" t="str">
            <v>Infiltration or attenuation depending on site characteristics, and not in any SPZ</v>
          </cell>
        </row>
        <row r="558">
          <cell r="A558" t="str">
            <v>LUD008</v>
          </cell>
          <cell r="B558">
            <v>285</v>
          </cell>
          <cell r="C558">
            <v>1.87822489543</v>
          </cell>
          <cell r="D558">
            <v>0</v>
          </cell>
          <cell r="E558">
            <v>0</v>
          </cell>
          <cell r="F558">
            <v>0</v>
          </cell>
          <cell r="G558">
            <v>0</v>
          </cell>
          <cell r="H558">
            <v>0</v>
          </cell>
          <cell r="I558">
            <v>0</v>
          </cell>
          <cell r="J558">
            <v>0</v>
          </cell>
          <cell r="K558">
            <v>0</v>
          </cell>
          <cell r="L558">
            <v>0.01</v>
          </cell>
          <cell r="M558">
            <v>0.5324176047464542</v>
          </cell>
          <cell r="N558">
            <v>0.09538665784756074</v>
          </cell>
          <cell r="O558">
            <v>5.078553589596786</v>
          </cell>
          <cell r="P558" t="str">
            <v>M4</v>
          </cell>
          <cell r="Q558" t="str">
            <v>MINOR</v>
          </cell>
          <cell r="R558" t="str">
            <v>Infiltration or attenuation depending on site characteristics, and not in any SPZ</v>
          </cell>
        </row>
        <row r="559">
          <cell r="A559" t="str">
            <v>LUD009</v>
          </cell>
          <cell r="B559">
            <v>286</v>
          </cell>
          <cell r="C559">
            <v>0.36575097195</v>
          </cell>
          <cell r="D559">
            <v>0</v>
          </cell>
          <cell r="E559">
            <v>0</v>
          </cell>
          <cell r="F559">
            <v>0</v>
          </cell>
          <cell r="G559">
            <v>0</v>
          </cell>
          <cell r="H559">
            <v>0</v>
          </cell>
          <cell r="I559">
            <v>0</v>
          </cell>
          <cell r="J559">
            <v>0</v>
          </cell>
          <cell r="K559">
            <v>0</v>
          </cell>
          <cell r="L559">
            <v>0</v>
          </cell>
          <cell r="M559">
            <v>0</v>
          </cell>
          <cell r="N559">
            <v>0</v>
          </cell>
          <cell r="O559">
            <v>0</v>
          </cell>
          <cell r="P559" t="str">
            <v>M4</v>
          </cell>
          <cell r="Q559" t="str">
            <v>MINOR</v>
          </cell>
          <cell r="R559" t="str">
            <v>Infiltration or attenuation depending on site characteristics, and not in any SPZ</v>
          </cell>
        </row>
        <row r="560">
          <cell r="A560" t="str">
            <v>LUD010</v>
          </cell>
          <cell r="B560">
            <v>287</v>
          </cell>
          <cell r="C560">
            <v>5.87612599598</v>
          </cell>
          <cell r="D560">
            <v>0</v>
          </cell>
          <cell r="E560">
            <v>0</v>
          </cell>
          <cell r="F560">
            <v>0</v>
          </cell>
          <cell r="G560">
            <v>0</v>
          </cell>
          <cell r="H560">
            <v>0</v>
          </cell>
          <cell r="I560">
            <v>0</v>
          </cell>
          <cell r="J560">
            <v>0</v>
          </cell>
          <cell r="K560">
            <v>0</v>
          </cell>
          <cell r="L560">
            <v>0</v>
          </cell>
          <cell r="M560">
            <v>0</v>
          </cell>
          <cell r="N560">
            <v>0</v>
          </cell>
          <cell r="O560">
            <v>0</v>
          </cell>
          <cell r="P560" t="str">
            <v>Poor</v>
          </cell>
          <cell r="Q560" t="str">
            <v>NONE</v>
          </cell>
          <cell r="R560" t="str">
            <v>Geology has very low permeability and infiltraion SUDS are likely to be less suitable, although site investigations should be carried out to confirm this</v>
          </cell>
        </row>
        <row r="561">
          <cell r="A561" t="str">
            <v>LUD011</v>
          </cell>
          <cell r="B561">
            <v>288</v>
          </cell>
          <cell r="C561">
            <v>16.3721348895</v>
          </cell>
          <cell r="D561">
            <v>0</v>
          </cell>
          <cell r="E561">
            <v>0</v>
          </cell>
          <cell r="F561">
            <v>1.1250374671439862</v>
          </cell>
          <cell r="G561">
            <v>6.871660139237617</v>
          </cell>
          <cell r="H561">
            <v>1.5201873380608493</v>
          </cell>
          <cell r="I561">
            <v>9.285211417576313</v>
          </cell>
          <cell r="J561">
            <v>0.9089300448190494</v>
          </cell>
          <cell r="K561">
            <v>5.551689202133173</v>
          </cell>
          <cell r="L561">
            <v>1.4730391164330303</v>
          </cell>
          <cell r="M561">
            <v>8.997232959384789</v>
          </cell>
          <cell r="N561">
            <v>2.489030181858214</v>
          </cell>
          <cell r="O561">
            <v>15.20284433677927</v>
          </cell>
          <cell r="P561" t="str">
            <v>M4</v>
          </cell>
          <cell r="Q561" t="str">
            <v>MINOR</v>
          </cell>
          <cell r="R561" t="str">
            <v>Infiltration or attenuation depending on site characteristics, and not in any SPZ</v>
          </cell>
        </row>
        <row r="562">
          <cell r="A562" t="str">
            <v>LUD012</v>
          </cell>
          <cell r="B562">
            <v>289</v>
          </cell>
          <cell r="C562">
            <v>0.42084608844699994</v>
          </cell>
          <cell r="D562">
            <v>0</v>
          </cell>
          <cell r="E562">
            <v>0</v>
          </cell>
          <cell r="F562">
            <v>0.16116666810617616</v>
          </cell>
          <cell r="G562">
            <v>38.29586932859731</v>
          </cell>
          <cell r="H562">
            <v>0.2571728545211325</v>
          </cell>
          <cell r="I562">
            <v>61.108529122879084</v>
          </cell>
          <cell r="J562">
            <v>0</v>
          </cell>
          <cell r="K562">
            <v>0</v>
          </cell>
          <cell r="L562">
            <v>0</v>
          </cell>
          <cell r="M562">
            <v>0</v>
          </cell>
          <cell r="N562">
            <v>0</v>
          </cell>
          <cell r="O562">
            <v>0</v>
          </cell>
          <cell r="P562" t="str">
            <v>M4</v>
          </cell>
          <cell r="Q562" t="str">
            <v>MINOR</v>
          </cell>
          <cell r="R562" t="str">
            <v>Infiltration or attenuation depending on site characteristics, and not in any SPZ</v>
          </cell>
        </row>
        <row r="563">
          <cell r="A563" t="str">
            <v>LUD012a</v>
          </cell>
          <cell r="B563">
            <v>294</v>
          </cell>
          <cell r="C563">
            <v>0.0826528202696</v>
          </cell>
          <cell r="D563">
            <v>0</v>
          </cell>
          <cell r="E563">
            <v>0</v>
          </cell>
          <cell r="F563">
            <v>0</v>
          </cell>
          <cell r="G563">
            <v>0</v>
          </cell>
          <cell r="H563">
            <v>0.001972826348872432</v>
          </cell>
          <cell r="I563">
            <v>2.3868832817045984</v>
          </cell>
          <cell r="J563">
            <v>0</v>
          </cell>
          <cell r="K563">
            <v>0</v>
          </cell>
          <cell r="L563">
            <v>0</v>
          </cell>
          <cell r="M563">
            <v>0</v>
          </cell>
          <cell r="N563">
            <v>0</v>
          </cell>
          <cell r="O563">
            <v>0</v>
          </cell>
          <cell r="P563" t="str">
            <v>M4</v>
          </cell>
          <cell r="Q563" t="str">
            <v>MINOR</v>
          </cell>
          <cell r="R563" t="str">
            <v>Infiltration or attenuation depending on site characteristics, and not in any SPZ</v>
          </cell>
        </row>
        <row r="564">
          <cell r="A564" t="str">
            <v>LUD013</v>
          </cell>
          <cell r="B564">
            <v>290</v>
          </cell>
          <cell r="C564">
            <v>24.1022296124</v>
          </cell>
          <cell r="D564">
            <v>0</v>
          </cell>
          <cell r="E564">
            <v>0</v>
          </cell>
          <cell r="F564">
            <v>0</v>
          </cell>
          <cell r="G564">
            <v>0</v>
          </cell>
          <cell r="H564">
            <v>0</v>
          </cell>
          <cell r="I564">
            <v>0</v>
          </cell>
          <cell r="J564">
            <v>0.00406245254742111</v>
          </cell>
          <cell r="K564">
            <v>0.016855090225059842</v>
          </cell>
          <cell r="L564">
            <v>0.005499892432480035</v>
          </cell>
          <cell r="M564">
            <v>0.022819019322803547</v>
          </cell>
          <cell r="N564">
            <v>0.10529310634697081</v>
          </cell>
          <cell r="O564">
            <v>0.4368604400515715</v>
          </cell>
          <cell r="P564" t="str">
            <v>M4</v>
          </cell>
          <cell r="Q564" t="str">
            <v>MINOR</v>
          </cell>
          <cell r="R564" t="str">
            <v>Infiltration or attenuation depending on site characteristics, and not in any SPZ</v>
          </cell>
        </row>
        <row r="565">
          <cell r="A565" t="str">
            <v>LUD014</v>
          </cell>
          <cell r="B565">
            <v>291</v>
          </cell>
          <cell r="C565">
            <v>8.4153585009</v>
          </cell>
          <cell r="D565">
            <v>0</v>
          </cell>
          <cell r="E565">
            <v>0</v>
          </cell>
          <cell r="F565">
            <v>0</v>
          </cell>
          <cell r="G565">
            <v>0</v>
          </cell>
          <cell r="H565">
            <v>0</v>
          </cell>
          <cell r="I565">
            <v>0</v>
          </cell>
          <cell r="J565">
            <v>0.001231605207866454</v>
          </cell>
          <cell r="K565">
            <v>0.014635207849252495</v>
          </cell>
          <cell r="L565">
            <v>0.0014612057007386315</v>
          </cell>
          <cell r="M565">
            <v>0.017363558552881134</v>
          </cell>
          <cell r="N565">
            <v>0.0018412823456155933</v>
          </cell>
          <cell r="O565">
            <v>0.02188002264453348</v>
          </cell>
          <cell r="P565" t="str">
            <v>M4</v>
          </cell>
          <cell r="Q565" t="str">
            <v>MINOR</v>
          </cell>
          <cell r="R565" t="str">
            <v>Infiltration or attenuation depending on site characteristics, and not in any SPZ</v>
          </cell>
        </row>
        <row r="566">
          <cell r="A566" t="str">
            <v>LUD015</v>
          </cell>
          <cell r="B566">
            <v>292</v>
          </cell>
          <cell r="C566">
            <v>14.8482868189</v>
          </cell>
          <cell r="D566">
            <v>0</v>
          </cell>
          <cell r="E566">
            <v>0</v>
          </cell>
          <cell r="F566">
            <v>0</v>
          </cell>
          <cell r="G566">
            <v>0</v>
          </cell>
          <cell r="H566">
            <v>0</v>
          </cell>
          <cell r="I566">
            <v>0</v>
          </cell>
          <cell r="J566">
            <v>0.12292886321507954</v>
          </cell>
          <cell r="K566">
            <v>0.8278993039022291</v>
          </cell>
          <cell r="L566">
            <v>0.26398398514057103</v>
          </cell>
          <cell r="M566">
            <v>1.7778750394594522</v>
          </cell>
          <cell r="N566">
            <v>0.711353058260732</v>
          </cell>
          <cell r="O566">
            <v>4.790808979762359</v>
          </cell>
          <cell r="P566" t="str">
            <v>M4</v>
          </cell>
          <cell r="Q566" t="str">
            <v>MINOR</v>
          </cell>
          <cell r="R566" t="str">
            <v>Infiltration or attenuation depending on site characteristics, and not in any SPZ</v>
          </cell>
        </row>
        <row r="567">
          <cell r="A567" t="str">
            <v>LUD016</v>
          </cell>
          <cell r="B567">
            <v>293</v>
          </cell>
          <cell r="C567">
            <v>0.5525236685</v>
          </cell>
          <cell r="D567">
            <v>0</v>
          </cell>
          <cell r="E567">
            <v>0</v>
          </cell>
          <cell r="F567">
            <v>0</v>
          </cell>
          <cell r="G567">
            <v>0</v>
          </cell>
          <cell r="H567">
            <v>0</v>
          </cell>
          <cell r="I567">
            <v>0</v>
          </cell>
          <cell r="J567">
            <v>0</v>
          </cell>
          <cell r="K567">
            <v>0</v>
          </cell>
          <cell r="L567">
            <v>0</v>
          </cell>
          <cell r="M567">
            <v>0</v>
          </cell>
          <cell r="N567">
            <v>0</v>
          </cell>
          <cell r="O567">
            <v>0</v>
          </cell>
          <cell r="P567" t="str">
            <v>M4</v>
          </cell>
          <cell r="Q567" t="str">
            <v>MINOR</v>
          </cell>
          <cell r="R567" t="str">
            <v>Infiltration or attenuation depending on site characteristics, and not in any SPZ</v>
          </cell>
        </row>
        <row r="568">
          <cell r="A568" t="str">
            <v>LUD017</v>
          </cell>
          <cell r="B568">
            <v>276</v>
          </cell>
          <cell r="C568">
            <v>11.2825781953</v>
          </cell>
          <cell r="D568">
            <v>0</v>
          </cell>
          <cell r="E568">
            <v>0</v>
          </cell>
          <cell r="F568">
            <v>0</v>
          </cell>
          <cell r="G568">
            <v>0</v>
          </cell>
          <cell r="H568">
            <v>0</v>
          </cell>
          <cell r="I568">
            <v>0</v>
          </cell>
          <cell r="J568">
            <v>0</v>
          </cell>
          <cell r="K568">
            <v>0</v>
          </cell>
          <cell r="L568">
            <v>0.0007358153749729842</v>
          </cell>
          <cell r="M568">
            <v>0.006521695327398696</v>
          </cell>
          <cell r="N568">
            <v>0.04715630410161216</v>
          </cell>
          <cell r="O568">
            <v>0.4179568116909319</v>
          </cell>
          <cell r="P568" t="str">
            <v>M4</v>
          </cell>
          <cell r="Q568" t="str">
            <v>MINOR</v>
          </cell>
          <cell r="R568" t="str">
            <v>Infiltration or attenuation depending on site characteristics, and not in any SPZ</v>
          </cell>
        </row>
        <row r="569">
          <cell r="A569" t="str">
            <v>LUD018</v>
          </cell>
          <cell r="B569">
            <v>295</v>
          </cell>
          <cell r="C569">
            <v>2.8484399680499997</v>
          </cell>
          <cell r="D569">
            <v>0</v>
          </cell>
          <cell r="E569">
            <v>0</v>
          </cell>
          <cell r="F569">
            <v>0.31004429596203664</v>
          </cell>
          <cell r="G569">
            <v>10.884705292711097</v>
          </cell>
          <cell r="H569">
            <v>0.3488650725485315</v>
          </cell>
          <cell r="I569">
            <v>12.247583816462154</v>
          </cell>
          <cell r="J569">
            <v>0.3799974267528303</v>
          </cell>
          <cell r="K569">
            <v>13.340545386777835</v>
          </cell>
          <cell r="L569">
            <v>0.4078069361229649</v>
          </cell>
          <cell r="M569">
            <v>14.316852055763826</v>
          </cell>
          <cell r="N569">
            <v>0.5449295500208723</v>
          </cell>
          <cell r="O569">
            <v>19.13080690248575</v>
          </cell>
          <cell r="P569" t="str">
            <v>M4</v>
          </cell>
          <cell r="Q569" t="str">
            <v>MINOR</v>
          </cell>
          <cell r="R569" t="str">
            <v>Infiltration or attenuation depending on site characteristics, and not in any SPZ</v>
          </cell>
        </row>
        <row r="570">
          <cell r="A570" t="str">
            <v>LUD019</v>
          </cell>
          <cell r="B570">
            <v>296</v>
          </cell>
          <cell r="C570">
            <v>12.903178354</v>
          </cell>
          <cell r="D570">
            <v>0</v>
          </cell>
          <cell r="E570">
            <v>0</v>
          </cell>
          <cell r="F570">
            <v>0</v>
          </cell>
          <cell r="G570">
            <v>0</v>
          </cell>
          <cell r="H570">
            <v>0</v>
          </cell>
          <cell r="I570">
            <v>0</v>
          </cell>
          <cell r="J570">
            <v>0.0268</v>
          </cell>
          <cell r="K570">
            <v>0.20770076383305955</v>
          </cell>
          <cell r="L570">
            <v>0.04</v>
          </cell>
          <cell r="M570">
            <v>0.3100011400493426</v>
          </cell>
          <cell r="N570">
            <v>0.1455328776028449</v>
          </cell>
          <cell r="O570">
            <v>1.1278839492885837</v>
          </cell>
          <cell r="P570" t="str">
            <v>M4</v>
          </cell>
          <cell r="Q570" t="str">
            <v>MINOR</v>
          </cell>
          <cell r="R570" t="str">
            <v>Infiltration or attenuation depending on site characteristics, and not in any SPZ</v>
          </cell>
        </row>
        <row r="571">
          <cell r="A571" t="str">
            <v>LUD020</v>
          </cell>
          <cell r="B571">
            <v>297</v>
          </cell>
          <cell r="C571">
            <v>1.03938257375</v>
          </cell>
          <cell r="D571">
            <v>0</v>
          </cell>
          <cell r="E571">
            <v>0</v>
          </cell>
          <cell r="F571">
            <v>0</v>
          </cell>
          <cell r="G571">
            <v>0</v>
          </cell>
          <cell r="H571">
            <v>0</v>
          </cell>
          <cell r="I571">
            <v>0</v>
          </cell>
          <cell r="J571">
            <v>0</v>
          </cell>
          <cell r="K571">
            <v>0</v>
          </cell>
          <cell r="L571">
            <v>0.021917963571052412</v>
          </cell>
          <cell r="M571">
            <v>2.108748417050552</v>
          </cell>
          <cell r="N571">
            <v>0.21415189982776656</v>
          </cell>
          <cell r="O571">
            <v>20.603760851514526</v>
          </cell>
          <cell r="P571" t="str">
            <v>M4</v>
          </cell>
          <cell r="Q571" t="str">
            <v>MINOR</v>
          </cell>
          <cell r="R571" t="str">
            <v>Infiltration or attenuation depending on site characteristics, and not in any SPZ</v>
          </cell>
        </row>
        <row r="572">
          <cell r="A572" t="str">
            <v>LUD021</v>
          </cell>
          <cell r="B572">
            <v>298</v>
          </cell>
          <cell r="C572">
            <v>0.27414001265000004</v>
          </cell>
          <cell r="D572">
            <v>0</v>
          </cell>
          <cell r="E572">
            <v>0</v>
          </cell>
          <cell r="F572">
            <v>0</v>
          </cell>
          <cell r="G572">
            <v>0</v>
          </cell>
          <cell r="H572">
            <v>0</v>
          </cell>
          <cell r="I572">
            <v>0</v>
          </cell>
          <cell r="J572">
            <v>0</v>
          </cell>
          <cell r="K572">
            <v>0</v>
          </cell>
          <cell r="L572">
            <v>0</v>
          </cell>
          <cell r="M572">
            <v>0</v>
          </cell>
          <cell r="N572">
            <v>0.002245047205044905</v>
          </cell>
          <cell r="O572">
            <v>0.8189418185776484</v>
          </cell>
          <cell r="P572" t="str">
            <v>M4</v>
          </cell>
          <cell r="Q572" t="str">
            <v>MINOR</v>
          </cell>
          <cell r="R572" t="str">
            <v>Infiltration or attenuation depending on site characteristics, and not in any SPZ</v>
          </cell>
        </row>
        <row r="573">
          <cell r="A573" t="str">
            <v>LUD022</v>
          </cell>
          <cell r="B573">
            <v>299</v>
          </cell>
          <cell r="C573">
            <v>1.36259023055</v>
          </cell>
          <cell r="D573">
            <v>0</v>
          </cell>
          <cell r="E573">
            <v>0</v>
          </cell>
          <cell r="F573">
            <v>0</v>
          </cell>
          <cell r="G573">
            <v>0</v>
          </cell>
          <cell r="H573">
            <v>0</v>
          </cell>
          <cell r="I573">
            <v>0</v>
          </cell>
          <cell r="J573">
            <v>0.0009170941167519627</v>
          </cell>
          <cell r="K573">
            <v>0.06730520270806464</v>
          </cell>
          <cell r="L573">
            <v>0.02288171488261168</v>
          </cell>
          <cell r="M573">
            <v>1.6792807088728088</v>
          </cell>
          <cell r="N573">
            <v>0.19197747553036337</v>
          </cell>
          <cell r="O573">
            <v>14.08915690323664</v>
          </cell>
          <cell r="P573" t="str">
            <v>M4</v>
          </cell>
          <cell r="Q573" t="str">
            <v>MINOR</v>
          </cell>
          <cell r="R573" t="str">
            <v>Infiltration or attenuation depending on site characteristics, and not in any SPZ</v>
          </cell>
        </row>
        <row r="574">
          <cell r="A574" t="str">
            <v>LUD023</v>
          </cell>
          <cell r="B574">
            <v>300</v>
          </cell>
          <cell r="C574">
            <v>0.39687867425</v>
          </cell>
          <cell r="D574">
            <v>0</v>
          </cell>
          <cell r="E574">
            <v>0</v>
          </cell>
          <cell r="F574">
            <v>0</v>
          </cell>
          <cell r="G574">
            <v>0</v>
          </cell>
          <cell r="H574">
            <v>0</v>
          </cell>
          <cell r="I574">
            <v>0</v>
          </cell>
          <cell r="J574">
            <v>0.01734617050998954</v>
          </cell>
          <cell r="K574">
            <v>4.370648169184047</v>
          </cell>
          <cell r="L574">
            <v>0.022375106309465456</v>
          </cell>
          <cell r="M574">
            <v>5.63776986802043</v>
          </cell>
          <cell r="N574">
            <v>0.047418931802958954</v>
          </cell>
          <cell r="O574">
            <v>11.947966690971418</v>
          </cell>
          <cell r="P574" t="str">
            <v>M4</v>
          </cell>
          <cell r="Q574" t="str">
            <v>MINOR</v>
          </cell>
          <cell r="R574" t="str">
            <v>Infiltration or attenuation depending on site characteristics, and not in any SPZ</v>
          </cell>
        </row>
        <row r="575">
          <cell r="A575" t="str">
            <v>LUD024</v>
          </cell>
          <cell r="B575">
            <v>301</v>
          </cell>
          <cell r="C575">
            <v>0.7824260927500001</v>
          </cell>
          <cell r="D575">
            <v>0</v>
          </cell>
          <cell r="E575">
            <v>0</v>
          </cell>
          <cell r="F575">
            <v>0</v>
          </cell>
          <cell r="G575">
            <v>0</v>
          </cell>
          <cell r="H575">
            <v>0</v>
          </cell>
          <cell r="I575">
            <v>0</v>
          </cell>
          <cell r="J575">
            <v>0</v>
          </cell>
          <cell r="K575">
            <v>0</v>
          </cell>
          <cell r="L575">
            <v>0.030220532559806168</v>
          </cell>
          <cell r="M575">
            <v>3.8624136950225916</v>
          </cell>
          <cell r="N575">
            <v>0.11171733346926785</v>
          </cell>
          <cell r="O575">
            <v>14.278324113222492</v>
          </cell>
          <cell r="P575" t="str">
            <v>M4</v>
          </cell>
          <cell r="Q575" t="str">
            <v>MINOR</v>
          </cell>
          <cell r="R575" t="str">
            <v>Infiltration or attenuation depending on site characteristics, and not in any SPZ</v>
          </cell>
        </row>
        <row r="576">
          <cell r="A576" t="str">
            <v>LUD025</v>
          </cell>
          <cell r="B576">
            <v>302</v>
          </cell>
          <cell r="C576">
            <v>1.40034568287</v>
          </cell>
          <cell r="D576">
            <v>0</v>
          </cell>
          <cell r="E576">
            <v>0</v>
          </cell>
          <cell r="F576">
            <v>0</v>
          </cell>
          <cell r="G576">
            <v>0</v>
          </cell>
          <cell r="H576">
            <v>8.799350677044688E-08</v>
          </cell>
          <cell r="I576">
            <v>6.283698935687417E-06</v>
          </cell>
          <cell r="J576">
            <v>0.022</v>
          </cell>
          <cell r="K576">
            <v>1.5710406558265766</v>
          </cell>
          <cell r="L576">
            <v>0.03824677113622753</v>
          </cell>
          <cell r="M576">
            <v>2.731237836777631</v>
          </cell>
          <cell r="N576">
            <v>0.08267281326098747</v>
          </cell>
          <cell r="O576">
            <v>5.903743216571357</v>
          </cell>
          <cell r="P576" t="str">
            <v>M4</v>
          </cell>
          <cell r="Q576" t="str">
            <v>MINOR</v>
          </cell>
          <cell r="R576" t="str">
            <v>Infiltration or attenuation depending on site characteristics, and not in any SPZ</v>
          </cell>
        </row>
        <row r="577">
          <cell r="A577" t="str">
            <v>LUD027</v>
          </cell>
          <cell r="B577">
            <v>303</v>
          </cell>
          <cell r="C577">
            <v>0.5483387587</v>
          </cell>
          <cell r="D577">
            <v>0</v>
          </cell>
          <cell r="E577">
            <v>0</v>
          </cell>
          <cell r="F577">
            <v>0</v>
          </cell>
          <cell r="G577">
            <v>0</v>
          </cell>
          <cell r="H577">
            <v>0</v>
          </cell>
          <cell r="I577">
            <v>0</v>
          </cell>
          <cell r="J577">
            <v>0</v>
          </cell>
          <cell r="K577">
            <v>0</v>
          </cell>
          <cell r="L577">
            <v>0</v>
          </cell>
          <cell r="M577">
            <v>0</v>
          </cell>
          <cell r="N577">
            <v>0</v>
          </cell>
          <cell r="O577">
            <v>0</v>
          </cell>
          <cell r="P577" t="str">
            <v>M4</v>
          </cell>
          <cell r="Q577" t="str">
            <v>MINOR</v>
          </cell>
          <cell r="R577" t="str">
            <v>Infiltration or attenuation depending on site characteristics, and not in any SPZ</v>
          </cell>
        </row>
        <row r="578">
          <cell r="A578" t="str">
            <v>LUD028</v>
          </cell>
          <cell r="B578">
            <v>304</v>
          </cell>
          <cell r="C578">
            <v>3.85549226045</v>
          </cell>
          <cell r="D578">
            <v>0</v>
          </cell>
          <cell r="E578">
            <v>0</v>
          </cell>
          <cell r="F578">
            <v>0</v>
          </cell>
          <cell r="G578">
            <v>0</v>
          </cell>
          <cell r="H578">
            <v>0</v>
          </cell>
          <cell r="I578">
            <v>0</v>
          </cell>
          <cell r="J578">
            <v>0.0001350578249687815</v>
          </cell>
          <cell r="K578">
            <v>0.0035029982125555606</v>
          </cell>
          <cell r="L578">
            <v>0.0004379245849764691</v>
          </cell>
          <cell r="M578">
            <v>0.011358461005582616</v>
          </cell>
          <cell r="N578">
            <v>0.0008379245849764692</v>
          </cell>
          <cell r="O578">
            <v>0.021733271094121438</v>
          </cell>
          <cell r="P578" t="str">
            <v>M4</v>
          </cell>
          <cell r="Q578" t="str">
            <v>MINOR</v>
          </cell>
          <cell r="R578" t="str">
            <v>Infiltration or attenuation depending on site characteristics, and not in any SPZ</v>
          </cell>
        </row>
        <row r="579">
          <cell r="A579" t="str">
            <v>LUD029</v>
          </cell>
          <cell r="B579">
            <v>305</v>
          </cell>
          <cell r="C579">
            <v>1.91543321895</v>
          </cell>
          <cell r="D579">
            <v>0</v>
          </cell>
          <cell r="E579">
            <v>0</v>
          </cell>
          <cell r="F579">
            <v>0</v>
          </cell>
          <cell r="G579">
            <v>0</v>
          </cell>
          <cell r="H579">
            <v>0</v>
          </cell>
          <cell r="I579">
            <v>0</v>
          </cell>
          <cell r="J579">
            <v>0</v>
          </cell>
          <cell r="K579">
            <v>0</v>
          </cell>
          <cell r="L579">
            <v>0.0008711686855616259</v>
          </cell>
          <cell r="M579">
            <v>0.04548154834858623</v>
          </cell>
          <cell r="N579">
            <v>0.0009190660306033914</v>
          </cell>
          <cell r="O579">
            <v>0.04798214949551746</v>
          </cell>
          <cell r="P579" t="str">
            <v>M4</v>
          </cell>
          <cell r="Q579" t="str">
            <v>MINOR</v>
          </cell>
          <cell r="R579" t="str">
            <v>Infiltration or attenuation depending on site characteristics, and not in any SPZ</v>
          </cell>
        </row>
        <row r="580">
          <cell r="A580" t="str">
            <v>LUD030</v>
          </cell>
          <cell r="B580">
            <v>306</v>
          </cell>
          <cell r="C580">
            <v>10.068844606</v>
          </cell>
          <cell r="D580">
            <v>0</v>
          </cell>
          <cell r="E580">
            <v>0</v>
          </cell>
          <cell r="F580">
            <v>0</v>
          </cell>
          <cell r="G580">
            <v>0</v>
          </cell>
          <cell r="H580">
            <v>0</v>
          </cell>
          <cell r="I580">
            <v>0</v>
          </cell>
          <cell r="J580">
            <v>0</v>
          </cell>
          <cell r="K580">
            <v>0</v>
          </cell>
          <cell r="L580">
            <v>0</v>
          </cell>
          <cell r="M580">
            <v>0</v>
          </cell>
          <cell r="N580">
            <v>0.5477906440734706</v>
          </cell>
          <cell r="O580">
            <v>5.440451864229223</v>
          </cell>
          <cell r="P580" t="str">
            <v>M4</v>
          </cell>
          <cell r="Q580" t="str">
            <v>MINOR</v>
          </cell>
          <cell r="R580" t="str">
            <v>Infiltration or attenuation depending on site characteristics, and not in any SPZ</v>
          </cell>
        </row>
        <row r="581">
          <cell r="A581" t="str">
            <v>LUD031</v>
          </cell>
          <cell r="B581">
            <v>307</v>
          </cell>
          <cell r="C581">
            <v>0.07659014795430001</v>
          </cell>
          <cell r="D581">
            <v>0</v>
          </cell>
          <cell r="E581">
            <v>0</v>
          </cell>
          <cell r="F581">
            <v>0.008256916622057233</v>
          </cell>
          <cell r="G581">
            <v>10.780651092336301</v>
          </cell>
          <cell r="H581">
            <v>0.013483386144630209</v>
          </cell>
          <cell r="I581">
            <v>17.604596028036802</v>
          </cell>
          <cell r="J581">
            <v>0</v>
          </cell>
          <cell r="K581">
            <v>0</v>
          </cell>
          <cell r="L581">
            <v>0</v>
          </cell>
          <cell r="M581">
            <v>0</v>
          </cell>
          <cell r="N581">
            <v>0.0010582393683844173</v>
          </cell>
          <cell r="O581">
            <v>1.3816912444350544</v>
          </cell>
          <cell r="P581" t="str">
            <v>M4</v>
          </cell>
          <cell r="Q581" t="str">
            <v>MINOR</v>
          </cell>
          <cell r="R581" t="str">
            <v>Infiltration or attenuation depending on site characteristics, and not in any SPZ</v>
          </cell>
        </row>
        <row r="582">
          <cell r="A582" t="str">
            <v>LUD032</v>
          </cell>
          <cell r="B582">
            <v>308</v>
          </cell>
          <cell r="C582">
            <v>2.8224250289299997</v>
          </cell>
          <cell r="D582">
            <v>0</v>
          </cell>
          <cell r="E582">
            <v>0</v>
          </cell>
          <cell r="F582">
            <v>0</v>
          </cell>
          <cell r="G582">
            <v>0</v>
          </cell>
          <cell r="H582">
            <v>0</v>
          </cell>
          <cell r="I582">
            <v>0</v>
          </cell>
          <cell r="J582">
            <v>0</v>
          </cell>
          <cell r="K582">
            <v>0</v>
          </cell>
          <cell r="L582">
            <v>0</v>
          </cell>
          <cell r="M582">
            <v>0</v>
          </cell>
          <cell r="N582">
            <v>0.0428</v>
          </cell>
          <cell r="O582">
            <v>1.5164264616880105</v>
          </cell>
          <cell r="P582" t="str">
            <v>M4</v>
          </cell>
          <cell r="Q582" t="str">
            <v>MINOR</v>
          </cell>
          <cell r="R582" t="str">
            <v>Infiltration or attenuation depending on site characteristics, and not in any SPZ</v>
          </cell>
        </row>
        <row r="583">
          <cell r="A583" t="str">
            <v>LUD033</v>
          </cell>
          <cell r="B583">
            <v>309</v>
          </cell>
          <cell r="C583">
            <v>5.9545863889</v>
          </cell>
          <cell r="D583">
            <v>0</v>
          </cell>
          <cell r="E583">
            <v>0</v>
          </cell>
          <cell r="F583">
            <v>0</v>
          </cell>
          <cell r="G583">
            <v>0</v>
          </cell>
          <cell r="H583">
            <v>0</v>
          </cell>
          <cell r="I583">
            <v>0</v>
          </cell>
          <cell r="J583">
            <v>0</v>
          </cell>
          <cell r="K583">
            <v>0</v>
          </cell>
          <cell r="L583">
            <v>0</v>
          </cell>
          <cell r="M583">
            <v>0</v>
          </cell>
          <cell r="N583">
            <v>0.1328499864345936</v>
          </cell>
          <cell r="O583">
            <v>2.231053137162314</v>
          </cell>
          <cell r="P583" t="str">
            <v>M4</v>
          </cell>
          <cell r="Q583" t="str">
            <v>MINOR</v>
          </cell>
          <cell r="R583" t="str">
            <v>Infiltration or attenuation depending on site characteristics, and not in any SPZ</v>
          </cell>
        </row>
        <row r="584">
          <cell r="A584" t="str">
            <v>LUD034</v>
          </cell>
          <cell r="B584">
            <v>310</v>
          </cell>
          <cell r="C584">
            <v>6.85772619087</v>
          </cell>
          <cell r="D584">
            <v>0</v>
          </cell>
          <cell r="E584">
            <v>0</v>
          </cell>
          <cell r="F584">
            <v>0</v>
          </cell>
          <cell r="G584">
            <v>0</v>
          </cell>
          <cell r="H584">
            <v>0</v>
          </cell>
          <cell r="I584">
            <v>0</v>
          </cell>
          <cell r="J584">
            <v>0</v>
          </cell>
          <cell r="K584">
            <v>0</v>
          </cell>
          <cell r="L584">
            <v>0.013125750699962586</v>
          </cell>
          <cell r="M584">
            <v>0.1914009153272624</v>
          </cell>
          <cell r="N584">
            <v>0.1230226843853579</v>
          </cell>
          <cell r="O584">
            <v>1.7939282053743053</v>
          </cell>
          <cell r="P584" t="str">
            <v>M4</v>
          </cell>
          <cell r="Q584" t="str">
            <v>MINOR</v>
          </cell>
          <cell r="R584" t="str">
            <v>Infiltration or attenuation depending on site characteristics, and not in any SPZ</v>
          </cell>
        </row>
        <row r="585">
          <cell r="A585" t="str">
            <v>LUD034/ ELR059</v>
          </cell>
          <cell r="B585">
            <v>277</v>
          </cell>
          <cell r="C585">
            <v>6.85772619087</v>
          </cell>
          <cell r="D585">
            <v>0</v>
          </cell>
          <cell r="E585">
            <v>0</v>
          </cell>
          <cell r="F585">
            <v>0</v>
          </cell>
          <cell r="G585">
            <v>0</v>
          </cell>
          <cell r="H585">
            <v>0</v>
          </cell>
          <cell r="I585">
            <v>0</v>
          </cell>
          <cell r="J585">
            <v>0</v>
          </cell>
          <cell r="K585">
            <v>0</v>
          </cell>
          <cell r="L585">
            <v>0.013125750699962586</v>
          </cell>
          <cell r="M585">
            <v>0.1914009153272624</v>
          </cell>
          <cell r="N585">
            <v>0.1230226843853579</v>
          </cell>
          <cell r="O585">
            <v>1.7939282053743053</v>
          </cell>
          <cell r="P585" t="str">
            <v>M4</v>
          </cell>
          <cell r="Q585" t="str">
            <v>MINOR</v>
          </cell>
          <cell r="R585" t="str">
            <v>Infiltration or attenuation depending on site characteristics, and not in any SPZ</v>
          </cell>
        </row>
        <row r="586">
          <cell r="A586" t="str">
            <v>LUD035</v>
          </cell>
          <cell r="B586">
            <v>311</v>
          </cell>
          <cell r="C586">
            <v>5.79381851348</v>
          </cell>
          <cell r="D586">
            <v>0</v>
          </cell>
          <cell r="E586">
            <v>0</v>
          </cell>
          <cell r="F586">
            <v>0.599063186938917</v>
          </cell>
          <cell r="G586">
            <v>10.339695410636802</v>
          </cell>
          <cell r="H586">
            <v>0.679298375070943</v>
          </cell>
          <cell r="I586">
            <v>11.724536650405522</v>
          </cell>
          <cell r="J586">
            <v>0.0655538295304526</v>
          </cell>
          <cell r="K586">
            <v>1.1314443035786144</v>
          </cell>
          <cell r="L586">
            <v>0.08404254794289052</v>
          </cell>
          <cell r="M586">
            <v>1.4505554108634169</v>
          </cell>
          <cell r="N586">
            <v>0.18229997472871934</v>
          </cell>
          <cell r="O586">
            <v>3.146456422557541</v>
          </cell>
          <cell r="P586" t="str">
            <v>M4</v>
          </cell>
          <cell r="Q586" t="str">
            <v>MINOR</v>
          </cell>
          <cell r="R586" t="str">
            <v>Infiltration or attenuation depending on site characteristics, and not in any SPZ</v>
          </cell>
        </row>
        <row r="587">
          <cell r="A587" t="str">
            <v>LUD036</v>
          </cell>
          <cell r="B587">
            <v>312</v>
          </cell>
          <cell r="C587">
            <v>34.9039308109</v>
          </cell>
          <cell r="D587">
            <v>0</v>
          </cell>
          <cell r="E587">
            <v>0</v>
          </cell>
          <cell r="F587">
            <v>0</v>
          </cell>
          <cell r="G587">
            <v>0</v>
          </cell>
          <cell r="H587">
            <v>0</v>
          </cell>
          <cell r="I587">
            <v>0</v>
          </cell>
          <cell r="J587">
            <v>0.026</v>
          </cell>
          <cell r="K587">
            <v>0.07449017745554484</v>
          </cell>
          <cell r="L587">
            <v>0.06412661652470523</v>
          </cell>
          <cell r="M587">
            <v>0.18372319402111414</v>
          </cell>
          <cell r="N587">
            <v>0.4086305741399166</v>
          </cell>
          <cell r="O587">
            <v>1.1707293839016755</v>
          </cell>
          <cell r="P587" t="str">
            <v>M4</v>
          </cell>
          <cell r="Q587" t="str">
            <v>MINOR</v>
          </cell>
          <cell r="R587" t="str">
            <v>Infiltration or attenuation depending on site characteristics, and not in any SPZ</v>
          </cell>
        </row>
        <row r="588">
          <cell r="A588" t="str">
            <v>LUD037</v>
          </cell>
          <cell r="B588">
            <v>313</v>
          </cell>
          <cell r="C588">
            <v>0.593323085348</v>
          </cell>
          <cell r="D588">
            <v>0</v>
          </cell>
          <cell r="E588">
            <v>0</v>
          </cell>
          <cell r="F588">
            <v>0.04059192889476417</v>
          </cell>
          <cell r="G588">
            <v>6.8414544953961975</v>
          </cell>
          <cell r="H588">
            <v>0.423655205524551</v>
          </cell>
          <cell r="I588">
            <v>71.40379600703818</v>
          </cell>
          <cell r="J588">
            <v>0</v>
          </cell>
          <cell r="K588">
            <v>0</v>
          </cell>
          <cell r="L588">
            <v>0.0023691046135818302</v>
          </cell>
          <cell r="M588">
            <v>0.3992941909874089</v>
          </cell>
          <cell r="N588">
            <v>0.029013730547136095</v>
          </cell>
          <cell r="O588">
            <v>4.890039046789956</v>
          </cell>
          <cell r="P588" t="str">
            <v>M4</v>
          </cell>
          <cell r="Q588" t="str">
            <v>MINOR</v>
          </cell>
          <cell r="R588" t="str">
            <v>Infiltration or attenuation depending on site characteristics, and not in any SPZ</v>
          </cell>
        </row>
        <row r="589">
          <cell r="A589" t="str">
            <v>LUD038sd</v>
          </cell>
          <cell r="B589">
            <v>314</v>
          </cell>
          <cell r="C589">
            <v>1.21540272927</v>
          </cell>
          <cell r="D589">
            <v>0</v>
          </cell>
          <cell r="E589">
            <v>0</v>
          </cell>
          <cell r="F589">
            <v>0</v>
          </cell>
          <cell r="G589">
            <v>0</v>
          </cell>
          <cell r="H589">
            <v>0</v>
          </cell>
          <cell r="I589">
            <v>0</v>
          </cell>
          <cell r="J589">
            <v>0</v>
          </cell>
          <cell r="K589">
            <v>0</v>
          </cell>
          <cell r="L589">
            <v>0</v>
          </cell>
          <cell r="M589">
            <v>0</v>
          </cell>
          <cell r="N589">
            <v>0.01928455982311458</v>
          </cell>
          <cell r="O589">
            <v>1.5866806416254593</v>
          </cell>
          <cell r="P589" t="str">
            <v>M4</v>
          </cell>
          <cell r="Q589" t="str">
            <v>MINOR</v>
          </cell>
          <cell r="R589" t="str">
            <v>Infiltration or attenuation depending on site characteristics, and not in any SPZ</v>
          </cell>
        </row>
        <row r="590">
          <cell r="A590" t="str">
            <v>LYD001sd</v>
          </cell>
          <cell r="B590">
            <v>62</v>
          </cell>
          <cell r="C590">
            <v>0.35822000521</v>
          </cell>
          <cell r="D590">
            <v>0</v>
          </cell>
          <cell r="E590">
            <v>0</v>
          </cell>
          <cell r="F590">
            <v>0</v>
          </cell>
          <cell r="G590">
            <v>0</v>
          </cell>
          <cell r="H590">
            <v>0</v>
          </cell>
          <cell r="I590">
            <v>0</v>
          </cell>
          <cell r="J590">
            <v>0</v>
          </cell>
          <cell r="K590">
            <v>0</v>
          </cell>
          <cell r="L590">
            <v>0</v>
          </cell>
          <cell r="M590">
            <v>0</v>
          </cell>
          <cell r="N590">
            <v>0</v>
          </cell>
          <cell r="O590">
            <v>0</v>
          </cell>
          <cell r="P590" t="str">
            <v>Poor</v>
          </cell>
          <cell r="Q590" t="str">
            <v>NONE</v>
          </cell>
          <cell r="R590" t="str">
            <v>Geology has very low permeability and infiltraion SUDS are likely to be less suitable, although site investigations should be carried out to confirm this</v>
          </cell>
        </row>
        <row r="591">
          <cell r="A591" t="str">
            <v>LYD002</v>
          </cell>
          <cell r="B591">
            <v>54</v>
          </cell>
          <cell r="C591">
            <v>0.47375979123300005</v>
          </cell>
          <cell r="D591">
            <v>0</v>
          </cell>
          <cell r="E591">
            <v>0</v>
          </cell>
          <cell r="F591">
            <v>0</v>
          </cell>
          <cell r="G591">
            <v>0</v>
          </cell>
          <cell r="H591">
            <v>0</v>
          </cell>
          <cell r="I591">
            <v>0</v>
          </cell>
          <cell r="J591">
            <v>0</v>
          </cell>
          <cell r="K591">
            <v>0</v>
          </cell>
          <cell r="L591">
            <v>0</v>
          </cell>
          <cell r="M591">
            <v>0</v>
          </cell>
          <cell r="N591">
            <v>0</v>
          </cell>
          <cell r="O591">
            <v>0</v>
          </cell>
          <cell r="P591" t="str">
            <v>Poor</v>
          </cell>
          <cell r="Q591" t="str">
            <v>NONE</v>
          </cell>
          <cell r="R591" t="str">
            <v>Geology has very low permeability and infiltraion SUDS are likely to be less suitable, although site investigations should be carried out to confirm this</v>
          </cell>
        </row>
        <row r="592">
          <cell r="A592" t="str">
            <v>LYD003</v>
          </cell>
          <cell r="B592">
            <v>55</v>
          </cell>
          <cell r="C592">
            <v>1.52431105369</v>
          </cell>
          <cell r="D592">
            <v>0</v>
          </cell>
          <cell r="E592">
            <v>0</v>
          </cell>
          <cell r="F592">
            <v>0</v>
          </cell>
          <cell r="G592">
            <v>0</v>
          </cell>
          <cell r="H592">
            <v>0</v>
          </cell>
          <cell r="I592">
            <v>0</v>
          </cell>
          <cell r="J592">
            <v>0.024834908715973672</v>
          </cell>
          <cell r="K592">
            <v>1.629254649558184</v>
          </cell>
          <cell r="L592">
            <v>0.026834961311885248</v>
          </cell>
          <cell r="M592">
            <v>1.7604649160631678</v>
          </cell>
          <cell r="N592">
            <v>0.03298480110911082</v>
          </cell>
          <cell r="O592">
            <v>2.1639153655195473</v>
          </cell>
          <cell r="P592" t="str">
            <v>Poor</v>
          </cell>
          <cell r="Q592" t="str">
            <v>NONE</v>
          </cell>
          <cell r="R592" t="str">
            <v>Geology has very low permeability and infiltraion SUDS are likely to be less suitable, although site investigations should be carried out to confirm this</v>
          </cell>
        </row>
        <row r="593">
          <cell r="A593" t="str">
            <v>LYD004</v>
          </cell>
          <cell r="B593">
            <v>56</v>
          </cell>
          <cell r="C593">
            <v>0.819064683315</v>
          </cell>
          <cell r="D593">
            <v>0</v>
          </cell>
          <cell r="E593">
            <v>0</v>
          </cell>
          <cell r="F593">
            <v>0</v>
          </cell>
          <cell r="G593">
            <v>0</v>
          </cell>
          <cell r="H593">
            <v>0</v>
          </cell>
          <cell r="I593">
            <v>0</v>
          </cell>
          <cell r="J593">
            <v>0</v>
          </cell>
          <cell r="K593">
            <v>0</v>
          </cell>
          <cell r="L593">
            <v>0</v>
          </cell>
          <cell r="M593">
            <v>0</v>
          </cell>
          <cell r="N593">
            <v>0</v>
          </cell>
          <cell r="O593">
            <v>0</v>
          </cell>
          <cell r="P593" t="str">
            <v>M4</v>
          </cell>
          <cell r="Q593" t="str">
            <v>MINOR</v>
          </cell>
          <cell r="R593" t="str">
            <v>Infiltration or attenuation depending on site characteristics, and not in any SPZ</v>
          </cell>
        </row>
        <row r="594">
          <cell r="A594" t="str">
            <v>LYD005</v>
          </cell>
          <cell r="B594">
            <v>57</v>
          </cell>
          <cell r="C594">
            <v>0.342196870008</v>
          </cell>
          <cell r="D594">
            <v>0</v>
          </cell>
          <cell r="E594">
            <v>0</v>
          </cell>
          <cell r="F594">
            <v>0</v>
          </cell>
          <cell r="G594">
            <v>0</v>
          </cell>
          <cell r="H594">
            <v>0</v>
          </cell>
          <cell r="I594">
            <v>0</v>
          </cell>
          <cell r="J594">
            <v>0.0009690411200357667</v>
          </cell>
          <cell r="K594">
            <v>0.2831823447166867</v>
          </cell>
          <cell r="L594">
            <v>0.0184561327150381</v>
          </cell>
          <cell r="M594">
            <v>5.393425344482731</v>
          </cell>
          <cell r="N594">
            <v>0.16721576547371605</v>
          </cell>
          <cell r="O594">
            <v>48.86536965396756</v>
          </cell>
          <cell r="P594" t="str">
            <v>Poor</v>
          </cell>
          <cell r="Q594" t="str">
            <v>NONE</v>
          </cell>
          <cell r="R594" t="str">
            <v>Geology has very low permeability and infiltraion SUDS are likely to be less suitable, although site investigations should be carried out to confirm this</v>
          </cell>
        </row>
        <row r="595">
          <cell r="A595" t="str">
            <v>LYD006</v>
          </cell>
          <cell r="B595">
            <v>58</v>
          </cell>
          <cell r="C595">
            <v>0.17813348000399998</v>
          </cell>
          <cell r="D595">
            <v>0</v>
          </cell>
          <cell r="E595">
            <v>0</v>
          </cell>
          <cell r="F595">
            <v>0</v>
          </cell>
          <cell r="G595">
            <v>0</v>
          </cell>
          <cell r="H595">
            <v>0</v>
          </cell>
          <cell r="I595">
            <v>0</v>
          </cell>
          <cell r="J595">
            <v>0</v>
          </cell>
          <cell r="K595">
            <v>0</v>
          </cell>
          <cell r="L595">
            <v>0</v>
          </cell>
          <cell r="M595">
            <v>0</v>
          </cell>
          <cell r="N595">
            <v>0</v>
          </cell>
          <cell r="O595">
            <v>0</v>
          </cell>
          <cell r="P595" t="str">
            <v>Poor</v>
          </cell>
          <cell r="Q595" t="str">
            <v>NONE</v>
          </cell>
          <cell r="R595" t="str">
            <v>Geology has very low permeability and infiltraion SUDS are likely to be less suitable, although site investigations should be carried out to confirm this</v>
          </cell>
        </row>
        <row r="596">
          <cell r="A596" t="str">
            <v>LYD007</v>
          </cell>
          <cell r="B596">
            <v>66</v>
          </cell>
          <cell r="C596">
            <v>0.30201080452</v>
          </cell>
          <cell r="D596">
            <v>0</v>
          </cell>
          <cell r="E596">
            <v>0</v>
          </cell>
          <cell r="F596">
            <v>0</v>
          </cell>
          <cell r="G596">
            <v>0</v>
          </cell>
          <cell r="H596">
            <v>0</v>
          </cell>
          <cell r="I596">
            <v>0</v>
          </cell>
          <cell r="J596">
            <v>0</v>
          </cell>
          <cell r="K596">
            <v>0</v>
          </cell>
          <cell r="L596">
            <v>0</v>
          </cell>
          <cell r="M596">
            <v>0</v>
          </cell>
          <cell r="N596">
            <v>0</v>
          </cell>
          <cell r="O596">
            <v>0</v>
          </cell>
          <cell r="P596" t="str">
            <v>M4</v>
          </cell>
          <cell r="Q596" t="str">
            <v>MINOR</v>
          </cell>
          <cell r="R596" t="str">
            <v>Infiltration or attenuation depending on site characteristics, and not in any SPZ</v>
          </cell>
        </row>
        <row r="597">
          <cell r="A597" t="str">
            <v>LYD008</v>
          </cell>
          <cell r="B597">
            <v>65</v>
          </cell>
          <cell r="C597">
            <v>0.163562952879</v>
          </cell>
          <cell r="D597">
            <v>0</v>
          </cell>
          <cell r="E597">
            <v>0</v>
          </cell>
          <cell r="F597">
            <v>0</v>
          </cell>
          <cell r="G597">
            <v>0</v>
          </cell>
          <cell r="H597">
            <v>0</v>
          </cell>
          <cell r="I597">
            <v>0</v>
          </cell>
          <cell r="J597">
            <v>0</v>
          </cell>
          <cell r="K597">
            <v>0</v>
          </cell>
          <cell r="L597">
            <v>0</v>
          </cell>
          <cell r="M597">
            <v>0</v>
          </cell>
          <cell r="N597">
            <v>0</v>
          </cell>
          <cell r="O597">
            <v>0</v>
          </cell>
          <cell r="P597" t="str">
            <v>Poor</v>
          </cell>
          <cell r="Q597" t="str">
            <v>NONE</v>
          </cell>
          <cell r="R597" t="str">
            <v>Geology has very low permeability and infiltraion SUDS are likely to be less suitable, although site investigations should be carried out to confirm this</v>
          </cell>
        </row>
        <row r="598">
          <cell r="A598" t="str">
            <v>LYD009</v>
          </cell>
          <cell r="B598">
            <v>64</v>
          </cell>
          <cell r="C598">
            <v>0.12952819426599999</v>
          </cell>
          <cell r="D598">
            <v>0</v>
          </cell>
          <cell r="E598">
            <v>0</v>
          </cell>
          <cell r="F598">
            <v>0</v>
          </cell>
          <cell r="G598">
            <v>0</v>
          </cell>
          <cell r="H598">
            <v>0</v>
          </cell>
          <cell r="I598">
            <v>0</v>
          </cell>
          <cell r="J598">
            <v>0</v>
          </cell>
          <cell r="K598">
            <v>0</v>
          </cell>
          <cell r="L598">
            <v>0</v>
          </cell>
          <cell r="M598">
            <v>0</v>
          </cell>
          <cell r="N598">
            <v>0</v>
          </cell>
          <cell r="O598">
            <v>0</v>
          </cell>
          <cell r="P598" t="str">
            <v>Poor</v>
          </cell>
          <cell r="Q598" t="str">
            <v>NONE</v>
          </cell>
          <cell r="R598" t="str">
            <v>Geology has very low permeability and infiltraion SUDS are likely to be less suitable, although site investigations should be carried out to confirm this</v>
          </cell>
        </row>
        <row r="599">
          <cell r="A599" t="str">
            <v>LYD010sd</v>
          </cell>
          <cell r="B599">
            <v>59</v>
          </cell>
          <cell r="C599">
            <v>0.200938900002</v>
          </cell>
          <cell r="D599">
            <v>0</v>
          </cell>
          <cell r="E599">
            <v>0</v>
          </cell>
          <cell r="F599">
            <v>0</v>
          </cell>
          <cell r="G599">
            <v>0</v>
          </cell>
          <cell r="H599">
            <v>0</v>
          </cell>
          <cell r="I599">
            <v>0</v>
          </cell>
          <cell r="J599">
            <v>0</v>
          </cell>
          <cell r="K599">
            <v>0</v>
          </cell>
          <cell r="L599">
            <v>0</v>
          </cell>
          <cell r="M599">
            <v>0</v>
          </cell>
          <cell r="N599">
            <v>0</v>
          </cell>
          <cell r="O599">
            <v>0</v>
          </cell>
          <cell r="P599" t="str">
            <v>Poor</v>
          </cell>
          <cell r="Q599" t="str">
            <v>NONE</v>
          </cell>
          <cell r="R599" t="str">
            <v>Geology has very low permeability and infiltraion SUDS are likely to be less suitable, although site investigations should be carried out to confirm this</v>
          </cell>
        </row>
        <row r="600">
          <cell r="A600" t="str">
            <v>LYD011</v>
          </cell>
          <cell r="B600">
            <v>63</v>
          </cell>
          <cell r="C600">
            <v>0.287435114552</v>
          </cell>
          <cell r="D600">
            <v>0</v>
          </cell>
          <cell r="E600">
            <v>0</v>
          </cell>
          <cell r="F600">
            <v>0</v>
          </cell>
          <cell r="G600">
            <v>0</v>
          </cell>
          <cell r="H600">
            <v>0</v>
          </cell>
          <cell r="I600">
            <v>0</v>
          </cell>
          <cell r="J600">
            <v>0</v>
          </cell>
          <cell r="K600">
            <v>0</v>
          </cell>
          <cell r="L600">
            <v>0</v>
          </cell>
          <cell r="M600">
            <v>0</v>
          </cell>
          <cell r="N600">
            <v>0.000910851406704215</v>
          </cell>
          <cell r="O600">
            <v>0.31688939889055634</v>
          </cell>
          <cell r="P600" t="str">
            <v>Poor</v>
          </cell>
          <cell r="Q600" t="str">
            <v>NONE</v>
          </cell>
          <cell r="R600" t="str">
            <v>Geology has very low permeability and infiltraion SUDS are likely to be less suitable, although site investigations should be carried out to confirm this</v>
          </cell>
        </row>
        <row r="601">
          <cell r="A601" t="str">
            <v>LYD012</v>
          </cell>
          <cell r="B601">
            <v>60</v>
          </cell>
          <cell r="C601">
            <v>1.61659808954</v>
          </cell>
          <cell r="D601">
            <v>0</v>
          </cell>
          <cell r="E601">
            <v>0</v>
          </cell>
          <cell r="F601">
            <v>0</v>
          </cell>
          <cell r="G601">
            <v>0</v>
          </cell>
          <cell r="H601">
            <v>0</v>
          </cell>
          <cell r="I601">
            <v>0</v>
          </cell>
          <cell r="J601">
            <v>0</v>
          </cell>
          <cell r="K601">
            <v>0</v>
          </cell>
          <cell r="L601">
            <v>0</v>
          </cell>
          <cell r="M601">
            <v>0</v>
          </cell>
          <cell r="N601">
            <v>1.6266249581575395E-07</v>
          </cell>
          <cell r="O601">
            <v>1.0062024498744724E-05</v>
          </cell>
          <cell r="P601" t="str">
            <v>Poor</v>
          </cell>
          <cell r="Q601" t="str">
            <v>NONE</v>
          </cell>
          <cell r="R601" t="str">
            <v>Geology has very low permeability and infiltraion SUDS are likely to be less suitable, although site investigations should be carried out to confirm this</v>
          </cell>
        </row>
        <row r="602">
          <cell r="A602" t="str">
            <v>LYD013</v>
          </cell>
          <cell r="B602">
            <v>61</v>
          </cell>
          <cell r="C602">
            <v>0.267932029997</v>
          </cell>
          <cell r="D602">
            <v>0</v>
          </cell>
          <cell r="E602">
            <v>0</v>
          </cell>
          <cell r="F602">
            <v>0</v>
          </cell>
          <cell r="G602">
            <v>0</v>
          </cell>
          <cell r="H602">
            <v>0</v>
          </cell>
          <cell r="I602">
            <v>0</v>
          </cell>
          <cell r="J602">
            <v>0.007747624515922397</v>
          </cell>
          <cell r="K602">
            <v>2.8916380456674573</v>
          </cell>
          <cell r="L602">
            <v>0.00890211369193551</v>
          </cell>
          <cell r="M602">
            <v>3.32252687072732</v>
          </cell>
          <cell r="N602">
            <v>0.014335481132835608</v>
          </cell>
          <cell r="O602">
            <v>5.350417093841345</v>
          </cell>
          <cell r="P602" t="str">
            <v>Poor</v>
          </cell>
          <cell r="Q602" t="str">
            <v>NONE</v>
          </cell>
          <cell r="R602" t="str">
            <v>Geology has very low permeability and infiltraion SUDS are likely to be less suitable, although site investigations should be carried out to confirm this</v>
          </cell>
        </row>
        <row r="603">
          <cell r="A603" t="str">
            <v>MBK001</v>
          </cell>
          <cell r="B603">
            <v>654</v>
          </cell>
          <cell r="C603">
            <v>0.26409520183999996</v>
          </cell>
          <cell r="D603">
            <v>0</v>
          </cell>
          <cell r="E603">
            <v>0</v>
          </cell>
          <cell r="F603">
            <v>0</v>
          </cell>
          <cell r="G603">
            <v>0</v>
          </cell>
          <cell r="H603">
            <v>0</v>
          </cell>
          <cell r="I603">
            <v>0</v>
          </cell>
          <cell r="J603">
            <v>0</v>
          </cell>
          <cell r="K603">
            <v>0</v>
          </cell>
          <cell r="L603">
            <v>0</v>
          </cell>
          <cell r="M603">
            <v>0</v>
          </cell>
          <cell r="N603">
            <v>0</v>
          </cell>
          <cell r="O603">
            <v>0</v>
          </cell>
          <cell r="P603" t="str">
            <v>G4</v>
          </cell>
          <cell r="Q603" t="str">
            <v>MAJOR</v>
          </cell>
          <cell r="R603" t="str">
            <v>Highly permeable geology and not in any SPZ</v>
          </cell>
        </row>
        <row r="604">
          <cell r="A604" t="str">
            <v>MBK002</v>
          </cell>
          <cell r="B604">
            <v>656</v>
          </cell>
          <cell r="C604">
            <v>1.0378726108999998</v>
          </cell>
          <cell r="D604">
            <v>0</v>
          </cell>
          <cell r="E604">
            <v>0</v>
          </cell>
          <cell r="F604">
            <v>0</v>
          </cell>
          <cell r="G604">
            <v>0</v>
          </cell>
          <cell r="H604">
            <v>0</v>
          </cell>
          <cell r="I604">
            <v>0</v>
          </cell>
          <cell r="J604">
            <v>0</v>
          </cell>
          <cell r="K604">
            <v>0</v>
          </cell>
          <cell r="L604">
            <v>0</v>
          </cell>
          <cell r="M604">
            <v>0</v>
          </cell>
          <cell r="N604">
            <v>5.5225650967920736E-05</v>
          </cell>
          <cell r="O604">
            <v>0.005321043294516785</v>
          </cell>
          <cell r="P604" t="str">
            <v>G4</v>
          </cell>
          <cell r="Q604" t="str">
            <v>MAJOR</v>
          </cell>
          <cell r="R604" t="str">
            <v>Highly permeable geology and not in any SPZ</v>
          </cell>
        </row>
        <row r="605">
          <cell r="A605" t="str">
            <v>MBK003</v>
          </cell>
          <cell r="B605">
            <v>657</v>
          </cell>
          <cell r="C605">
            <v>0.628285760304</v>
          </cell>
          <cell r="D605">
            <v>0</v>
          </cell>
          <cell r="E605">
            <v>0</v>
          </cell>
          <cell r="F605">
            <v>0</v>
          </cell>
          <cell r="G605">
            <v>0</v>
          </cell>
          <cell r="H605">
            <v>0</v>
          </cell>
          <cell r="I605">
            <v>0</v>
          </cell>
          <cell r="J605">
            <v>0</v>
          </cell>
          <cell r="K605">
            <v>0</v>
          </cell>
          <cell r="L605">
            <v>0</v>
          </cell>
          <cell r="M605">
            <v>0</v>
          </cell>
          <cell r="N605">
            <v>0</v>
          </cell>
          <cell r="O605">
            <v>0</v>
          </cell>
          <cell r="P605" t="str">
            <v>G4</v>
          </cell>
          <cell r="Q605" t="str">
            <v>MAJOR</v>
          </cell>
          <cell r="R605" t="str">
            <v>Highly permeable geology and not in any SPZ</v>
          </cell>
        </row>
        <row r="606">
          <cell r="A606" t="str">
            <v>MBK004</v>
          </cell>
          <cell r="B606">
            <v>658</v>
          </cell>
          <cell r="C606">
            <v>0.0986744316468</v>
          </cell>
          <cell r="D606">
            <v>0</v>
          </cell>
          <cell r="E606">
            <v>0</v>
          </cell>
          <cell r="F606">
            <v>0</v>
          </cell>
          <cell r="G606">
            <v>0</v>
          </cell>
          <cell r="H606">
            <v>0</v>
          </cell>
          <cell r="I606">
            <v>0</v>
          </cell>
          <cell r="J606">
            <v>0</v>
          </cell>
          <cell r="K606">
            <v>0</v>
          </cell>
          <cell r="L606">
            <v>0</v>
          </cell>
          <cell r="M606">
            <v>0</v>
          </cell>
          <cell r="N606">
            <v>0</v>
          </cell>
          <cell r="O606">
            <v>0</v>
          </cell>
          <cell r="P606" t="str">
            <v>G4</v>
          </cell>
          <cell r="Q606" t="str">
            <v>MAJOR</v>
          </cell>
          <cell r="R606" t="str">
            <v>Highly permeable geology and not in any SPZ</v>
          </cell>
        </row>
        <row r="607">
          <cell r="A607" t="str">
            <v>MBK005</v>
          </cell>
          <cell r="B607">
            <v>659</v>
          </cell>
          <cell r="C607">
            <v>0.0723694243084</v>
          </cell>
          <cell r="D607">
            <v>0</v>
          </cell>
          <cell r="E607">
            <v>0</v>
          </cell>
          <cell r="F607">
            <v>0</v>
          </cell>
          <cell r="G607">
            <v>0</v>
          </cell>
          <cell r="H607">
            <v>0</v>
          </cell>
          <cell r="I607">
            <v>0</v>
          </cell>
          <cell r="J607">
            <v>0</v>
          </cell>
          <cell r="K607">
            <v>0</v>
          </cell>
          <cell r="L607">
            <v>0</v>
          </cell>
          <cell r="M607">
            <v>0</v>
          </cell>
          <cell r="N607">
            <v>0</v>
          </cell>
          <cell r="O607">
            <v>0</v>
          </cell>
          <cell r="P607" t="str">
            <v>G4</v>
          </cell>
          <cell r="Q607" t="str">
            <v>MAJOR</v>
          </cell>
          <cell r="R607" t="str">
            <v>Highly permeable geology and not in any SPZ</v>
          </cell>
        </row>
        <row r="608">
          <cell r="A608" t="str">
            <v>MBK006</v>
          </cell>
          <cell r="B608">
            <v>660</v>
          </cell>
          <cell r="C608">
            <v>0.312259185719</v>
          </cell>
          <cell r="D608">
            <v>0</v>
          </cell>
          <cell r="E608">
            <v>0</v>
          </cell>
          <cell r="F608">
            <v>0</v>
          </cell>
          <cell r="G608">
            <v>0</v>
          </cell>
          <cell r="H608">
            <v>0</v>
          </cell>
          <cell r="I608">
            <v>0</v>
          </cell>
          <cell r="J608">
            <v>0</v>
          </cell>
          <cell r="K608">
            <v>0</v>
          </cell>
          <cell r="L608">
            <v>0</v>
          </cell>
          <cell r="M608">
            <v>0</v>
          </cell>
          <cell r="N608">
            <v>0</v>
          </cell>
          <cell r="O608">
            <v>0</v>
          </cell>
          <cell r="P608" t="str">
            <v>G4</v>
          </cell>
          <cell r="Q608" t="str">
            <v>MAJOR</v>
          </cell>
          <cell r="R608" t="str">
            <v>Highly permeable geology and not in any SPZ</v>
          </cell>
        </row>
        <row r="609">
          <cell r="A609" t="str">
            <v>MBK007</v>
          </cell>
          <cell r="B609">
            <v>661</v>
          </cell>
          <cell r="C609">
            <v>0.803409627785</v>
          </cell>
          <cell r="D609">
            <v>0</v>
          </cell>
          <cell r="E609">
            <v>0</v>
          </cell>
          <cell r="F609">
            <v>0</v>
          </cell>
          <cell r="G609">
            <v>0</v>
          </cell>
          <cell r="H609">
            <v>0</v>
          </cell>
          <cell r="I609">
            <v>0</v>
          </cell>
          <cell r="J609">
            <v>0</v>
          </cell>
          <cell r="K609">
            <v>0</v>
          </cell>
          <cell r="L609">
            <v>0</v>
          </cell>
          <cell r="M609">
            <v>0</v>
          </cell>
          <cell r="N609">
            <v>0</v>
          </cell>
          <cell r="O609">
            <v>0</v>
          </cell>
          <cell r="P609" t="str">
            <v>G4</v>
          </cell>
          <cell r="Q609" t="str">
            <v>MAJOR</v>
          </cell>
          <cell r="R609" t="str">
            <v>Highly permeable geology and not in any SPZ</v>
          </cell>
        </row>
        <row r="610">
          <cell r="A610" t="str">
            <v>MBK008</v>
          </cell>
          <cell r="B610">
            <v>655</v>
          </cell>
          <cell r="C610">
            <v>2.13029474128</v>
          </cell>
          <cell r="D610">
            <v>0</v>
          </cell>
          <cell r="E610">
            <v>0</v>
          </cell>
          <cell r="F610">
            <v>0</v>
          </cell>
          <cell r="G610">
            <v>0</v>
          </cell>
          <cell r="H610">
            <v>0</v>
          </cell>
          <cell r="I610">
            <v>0</v>
          </cell>
          <cell r="J610">
            <v>0</v>
          </cell>
          <cell r="K610">
            <v>0</v>
          </cell>
          <cell r="L610">
            <v>0</v>
          </cell>
          <cell r="M610">
            <v>0</v>
          </cell>
          <cell r="N610">
            <v>0.0124</v>
          </cell>
          <cell r="O610">
            <v>0.5820790785292643</v>
          </cell>
          <cell r="P610" t="str">
            <v>G4</v>
          </cell>
          <cell r="Q610" t="str">
            <v>MAJOR</v>
          </cell>
          <cell r="R610" t="str">
            <v>Highly permeable geology and not in any SPZ</v>
          </cell>
        </row>
        <row r="611">
          <cell r="A611" t="str">
            <v>MBK009</v>
          </cell>
          <cell r="B611">
            <v>653</v>
          </cell>
          <cell r="C611">
            <v>0.444419144334</v>
          </cell>
          <cell r="D611">
            <v>0</v>
          </cell>
          <cell r="E611">
            <v>0</v>
          </cell>
          <cell r="F611">
            <v>0</v>
          </cell>
          <cell r="G611">
            <v>0</v>
          </cell>
          <cell r="H611">
            <v>0</v>
          </cell>
          <cell r="I611">
            <v>0</v>
          </cell>
          <cell r="J611">
            <v>0</v>
          </cell>
          <cell r="K611">
            <v>0</v>
          </cell>
          <cell r="L611">
            <v>0</v>
          </cell>
          <cell r="M611">
            <v>0</v>
          </cell>
          <cell r="N611">
            <v>0</v>
          </cell>
          <cell r="O611">
            <v>0</v>
          </cell>
          <cell r="P611" t="str">
            <v>G4</v>
          </cell>
          <cell r="Q611" t="str">
            <v>MAJOR</v>
          </cell>
          <cell r="R611" t="str">
            <v>Highly permeable geology and not in any SPZ</v>
          </cell>
        </row>
        <row r="612">
          <cell r="A612" t="str">
            <v>MD001</v>
          </cell>
          <cell r="B612">
            <v>326</v>
          </cell>
          <cell r="C612">
            <v>0.15091061805</v>
          </cell>
          <cell r="D612">
            <v>0</v>
          </cell>
          <cell r="E612">
            <v>0</v>
          </cell>
          <cell r="F612">
            <v>0</v>
          </cell>
          <cell r="G612">
            <v>0</v>
          </cell>
          <cell r="H612">
            <v>0</v>
          </cell>
          <cell r="I612">
            <v>0</v>
          </cell>
          <cell r="J612">
            <v>0</v>
          </cell>
          <cell r="K612">
            <v>0</v>
          </cell>
          <cell r="L612">
            <v>0</v>
          </cell>
          <cell r="M612">
            <v>0</v>
          </cell>
          <cell r="N612">
            <v>0</v>
          </cell>
          <cell r="O612">
            <v>0</v>
          </cell>
          <cell r="P612" t="str">
            <v>G4</v>
          </cell>
          <cell r="Q612" t="str">
            <v>MAJOR</v>
          </cell>
          <cell r="R612" t="str">
            <v>Highly permeable geology and not in any SPZ</v>
          </cell>
        </row>
        <row r="613">
          <cell r="A613" t="str">
            <v>MD002</v>
          </cell>
          <cell r="B613">
            <v>327</v>
          </cell>
          <cell r="C613">
            <v>4.55059058255</v>
          </cell>
          <cell r="D613">
            <v>0</v>
          </cell>
          <cell r="E613">
            <v>0</v>
          </cell>
          <cell r="F613">
            <v>0</v>
          </cell>
          <cell r="G613">
            <v>0</v>
          </cell>
          <cell r="H613">
            <v>0</v>
          </cell>
          <cell r="I613">
            <v>0</v>
          </cell>
          <cell r="J613">
            <v>0.21914209414647362</v>
          </cell>
          <cell r="K613">
            <v>4.815684693472768</v>
          </cell>
          <cell r="L613">
            <v>0.35817943107560213</v>
          </cell>
          <cell r="M613">
            <v>7.871053758364926</v>
          </cell>
          <cell r="N613">
            <v>1.081745318102018</v>
          </cell>
          <cell r="O613">
            <v>23.77153686930552</v>
          </cell>
          <cell r="P613" t="str">
            <v>M4</v>
          </cell>
          <cell r="Q613" t="str">
            <v>MINOR</v>
          </cell>
          <cell r="R613" t="str">
            <v>Infiltration or attenuation depending on site characteristics, and not in any SPZ</v>
          </cell>
        </row>
        <row r="614">
          <cell r="A614" t="str">
            <v>MD003</v>
          </cell>
          <cell r="B614">
            <v>328</v>
          </cell>
          <cell r="C614">
            <v>1.3649622052500001</v>
          </cell>
          <cell r="D614">
            <v>0</v>
          </cell>
          <cell r="E614">
            <v>0</v>
          </cell>
          <cell r="F614">
            <v>0.07668069382896572</v>
          </cell>
          <cell r="G614">
            <v>5.617788795472271</v>
          </cell>
          <cell r="H614">
            <v>0.2022695216300111</v>
          </cell>
          <cell r="I614">
            <v>14.818690279630445</v>
          </cell>
          <cell r="J614">
            <v>0.02809221320273793</v>
          </cell>
          <cell r="K614">
            <v>2.0580945827428745</v>
          </cell>
          <cell r="L614">
            <v>0.03998686018521398</v>
          </cell>
          <cell r="M614">
            <v>2.929521420550262</v>
          </cell>
          <cell r="N614">
            <v>0.11411998959439044</v>
          </cell>
          <cell r="O614">
            <v>8.360670292221664</v>
          </cell>
          <cell r="P614" t="str">
            <v>M4</v>
          </cell>
          <cell r="Q614" t="str">
            <v>MINOR</v>
          </cell>
          <cell r="R614" t="str">
            <v>Infiltration or attenuation depending on site characteristics, and not in any SPZ</v>
          </cell>
        </row>
        <row r="615">
          <cell r="A615" t="str">
            <v>MD004</v>
          </cell>
          <cell r="B615">
            <v>329</v>
          </cell>
          <cell r="C615">
            <v>0.2317828414</v>
          </cell>
          <cell r="D615">
            <v>0</v>
          </cell>
          <cell r="E615">
            <v>0</v>
          </cell>
          <cell r="F615">
            <v>0</v>
          </cell>
          <cell r="G615">
            <v>0</v>
          </cell>
          <cell r="H615">
            <v>0</v>
          </cell>
          <cell r="I615">
            <v>0</v>
          </cell>
          <cell r="J615">
            <v>0</v>
          </cell>
          <cell r="K615">
            <v>0</v>
          </cell>
          <cell r="L615">
            <v>0</v>
          </cell>
          <cell r="M615">
            <v>0</v>
          </cell>
          <cell r="N615">
            <v>0</v>
          </cell>
          <cell r="O615">
            <v>0</v>
          </cell>
          <cell r="P615" t="str">
            <v>G2</v>
          </cell>
          <cell r="Q615" t="str">
            <v>MAJOR</v>
          </cell>
          <cell r="R615" t="str">
            <v>Highly permeable geology and suitable for infiltration SUDS, but some consideration will need to be given to groundwater protection</v>
          </cell>
        </row>
        <row r="616">
          <cell r="A616" t="str">
            <v>MD005</v>
          </cell>
          <cell r="B616">
            <v>330</v>
          </cell>
          <cell r="C616">
            <v>2.05980544048</v>
          </cell>
          <cell r="D616">
            <v>0</v>
          </cell>
          <cell r="E616">
            <v>0</v>
          </cell>
          <cell r="F616">
            <v>0</v>
          </cell>
          <cell r="G616">
            <v>0</v>
          </cell>
          <cell r="H616">
            <v>0</v>
          </cell>
          <cell r="I616">
            <v>0</v>
          </cell>
          <cell r="J616">
            <v>0.024569878714219423</v>
          </cell>
          <cell r="K616">
            <v>1.192825216953202</v>
          </cell>
          <cell r="L616">
            <v>0.046848074207880924</v>
          </cell>
          <cell r="M616">
            <v>2.2743931677820908</v>
          </cell>
          <cell r="N616">
            <v>0.20307480709664666</v>
          </cell>
          <cell r="O616">
            <v>9.858931484777697</v>
          </cell>
          <cell r="P616" t="str">
            <v>G2</v>
          </cell>
          <cell r="Q616" t="str">
            <v>MAJOR</v>
          </cell>
          <cell r="R616" t="str">
            <v>Highly permeable geology and suitable for infiltration SUDS, but some consideration will need to be given to groundwater protection</v>
          </cell>
        </row>
        <row r="617">
          <cell r="A617" t="str">
            <v>MD006</v>
          </cell>
          <cell r="B617">
            <v>331</v>
          </cell>
          <cell r="C617">
            <v>0.70728516765</v>
          </cell>
          <cell r="D617">
            <v>0</v>
          </cell>
          <cell r="E617">
            <v>0</v>
          </cell>
          <cell r="F617">
            <v>0</v>
          </cell>
          <cell r="G617">
            <v>0</v>
          </cell>
          <cell r="H617">
            <v>0</v>
          </cell>
          <cell r="I617">
            <v>0</v>
          </cell>
          <cell r="J617">
            <v>0.016325841292790192</v>
          </cell>
          <cell r="K617">
            <v>2.308240302427639</v>
          </cell>
          <cell r="L617">
            <v>0.016682412666357786</v>
          </cell>
          <cell r="M617">
            <v>2.3586543913802354</v>
          </cell>
          <cell r="N617">
            <v>0.018339845462824068</v>
          </cell>
          <cell r="O617">
            <v>2.592991667527734</v>
          </cell>
          <cell r="P617" t="str">
            <v>M4</v>
          </cell>
          <cell r="Q617" t="str">
            <v>MINOR</v>
          </cell>
          <cell r="R617" t="str">
            <v>Infiltration or attenuation depending on site characteristics, and not in any SPZ</v>
          </cell>
        </row>
        <row r="618">
          <cell r="A618" t="str">
            <v>MD007</v>
          </cell>
          <cell r="B618">
            <v>332</v>
          </cell>
          <cell r="C618">
            <v>0.29684593930000003</v>
          </cell>
          <cell r="D618">
            <v>0</v>
          </cell>
          <cell r="E618">
            <v>0</v>
          </cell>
          <cell r="F618">
            <v>0</v>
          </cell>
          <cell r="G618">
            <v>0</v>
          </cell>
          <cell r="H618">
            <v>0</v>
          </cell>
          <cell r="I618">
            <v>0</v>
          </cell>
          <cell r="J618">
            <v>0</v>
          </cell>
          <cell r="K618">
            <v>0</v>
          </cell>
          <cell r="L618">
            <v>0</v>
          </cell>
          <cell r="M618">
            <v>0</v>
          </cell>
          <cell r="N618">
            <v>0</v>
          </cell>
          <cell r="O618">
            <v>0</v>
          </cell>
          <cell r="P618" t="str">
            <v>M4</v>
          </cell>
          <cell r="Q618" t="str">
            <v>MINOR</v>
          </cell>
          <cell r="R618" t="str">
            <v>Infiltration or attenuation depending on site characteristics, and not in any SPZ</v>
          </cell>
        </row>
        <row r="619">
          <cell r="A619" t="str">
            <v>MD008</v>
          </cell>
          <cell r="B619">
            <v>333</v>
          </cell>
          <cell r="C619">
            <v>1.12507478105</v>
          </cell>
          <cell r="D619">
            <v>0</v>
          </cell>
          <cell r="E619">
            <v>0</v>
          </cell>
          <cell r="F619">
            <v>0</v>
          </cell>
          <cell r="G619">
            <v>0</v>
          </cell>
          <cell r="H619">
            <v>0</v>
          </cell>
          <cell r="I619">
            <v>0</v>
          </cell>
          <cell r="J619">
            <v>0</v>
          </cell>
          <cell r="K619">
            <v>0</v>
          </cell>
          <cell r="L619">
            <v>0.00036501787912419876</v>
          </cell>
          <cell r="M619">
            <v>0.03244387708908897</v>
          </cell>
          <cell r="N619">
            <v>0.2522172483961995</v>
          </cell>
          <cell r="O619">
            <v>22.41782081016983</v>
          </cell>
          <cell r="P619" t="str">
            <v>M4</v>
          </cell>
          <cell r="Q619" t="str">
            <v>MINOR</v>
          </cell>
          <cell r="R619" t="str">
            <v>Infiltration or attenuation depending on site characteristics, and not in any SPZ</v>
          </cell>
        </row>
        <row r="620">
          <cell r="A620" t="str">
            <v>MD009</v>
          </cell>
          <cell r="B620">
            <v>334</v>
          </cell>
          <cell r="C620">
            <v>0.49922673635000003</v>
          </cell>
          <cell r="D620">
            <v>0</v>
          </cell>
          <cell r="E620">
            <v>0</v>
          </cell>
          <cell r="F620">
            <v>0</v>
          </cell>
          <cell r="G620">
            <v>0</v>
          </cell>
          <cell r="H620">
            <v>0</v>
          </cell>
          <cell r="I620">
            <v>0</v>
          </cell>
          <cell r="J620">
            <v>0</v>
          </cell>
          <cell r="K620">
            <v>0</v>
          </cell>
          <cell r="L620">
            <v>0</v>
          </cell>
          <cell r="M620">
            <v>0</v>
          </cell>
          <cell r="N620">
            <v>0.0002062953694818411</v>
          </cell>
          <cell r="O620">
            <v>0.04132298101462472</v>
          </cell>
          <cell r="P620" t="str">
            <v>M4</v>
          </cell>
          <cell r="Q620" t="str">
            <v>MINOR</v>
          </cell>
          <cell r="R620" t="str">
            <v>Infiltration or attenuation depending on site characteristics, and not in any SPZ</v>
          </cell>
        </row>
        <row r="621">
          <cell r="A621" t="str">
            <v>MD010/028</v>
          </cell>
          <cell r="B621">
            <v>323</v>
          </cell>
          <cell r="C621">
            <v>3.7138577387600002</v>
          </cell>
          <cell r="D621">
            <v>0</v>
          </cell>
          <cell r="E621">
            <v>0</v>
          </cell>
          <cell r="F621">
            <v>0</v>
          </cell>
          <cell r="G621">
            <v>0</v>
          </cell>
          <cell r="H621">
            <v>0</v>
          </cell>
          <cell r="I621">
            <v>0</v>
          </cell>
          <cell r="J621">
            <v>0</v>
          </cell>
          <cell r="K621">
            <v>0</v>
          </cell>
          <cell r="L621">
            <v>0</v>
          </cell>
          <cell r="M621">
            <v>0</v>
          </cell>
          <cell r="N621">
            <v>0</v>
          </cell>
          <cell r="O621">
            <v>0</v>
          </cell>
          <cell r="P621" t="str">
            <v>G4</v>
          </cell>
          <cell r="Q621" t="str">
            <v>MAJOR</v>
          </cell>
          <cell r="R621" t="str">
            <v>Highly permeable geology and not in any SPZ</v>
          </cell>
        </row>
        <row r="622">
          <cell r="A622" t="str">
            <v>MD011</v>
          </cell>
          <cell r="B622">
            <v>335</v>
          </cell>
          <cell r="C622">
            <v>0.3884630522</v>
          </cell>
          <cell r="D622">
            <v>0</v>
          </cell>
          <cell r="E622">
            <v>0</v>
          </cell>
          <cell r="F622">
            <v>0</v>
          </cell>
          <cell r="G622">
            <v>0</v>
          </cell>
          <cell r="H622">
            <v>0</v>
          </cell>
          <cell r="I622">
            <v>0</v>
          </cell>
          <cell r="J622">
            <v>0</v>
          </cell>
          <cell r="K622">
            <v>0</v>
          </cell>
          <cell r="L622">
            <v>0</v>
          </cell>
          <cell r="M622">
            <v>0</v>
          </cell>
          <cell r="N622">
            <v>0.0308</v>
          </cell>
          <cell r="O622">
            <v>7.9286819751760165</v>
          </cell>
          <cell r="P622" t="str">
            <v>G4</v>
          </cell>
          <cell r="Q622" t="str">
            <v>MAJOR</v>
          </cell>
          <cell r="R622" t="str">
            <v>Highly permeable geology and not in any SPZ</v>
          </cell>
        </row>
        <row r="623">
          <cell r="A623" t="str">
            <v>MD012</v>
          </cell>
          <cell r="B623">
            <v>336</v>
          </cell>
          <cell r="C623">
            <v>1.1665196250999998</v>
          </cell>
          <cell r="D623">
            <v>0</v>
          </cell>
          <cell r="E623">
            <v>0</v>
          </cell>
          <cell r="F623">
            <v>0</v>
          </cell>
          <cell r="G623">
            <v>0</v>
          </cell>
          <cell r="H623">
            <v>0</v>
          </cell>
          <cell r="I623">
            <v>0</v>
          </cell>
          <cell r="J623">
            <v>0.00019345911105093688</v>
          </cell>
          <cell r="K623">
            <v>0.016584299731292787</v>
          </cell>
          <cell r="L623">
            <v>0.08883533366399765</v>
          </cell>
          <cell r="M623">
            <v>7.615416985066345</v>
          </cell>
          <cell r="N623">
            <v>0.20790692978771277</v>
          </cell>
          <cell r="O623">
            <v>17.82284029468342</v>
          </cell>
          <cell r="P623" t="str">
            <v>G4</v>
          </cell>
          <cell r="Q623" t="str">
            <v>MAJOR</v>
          </cell>
          <cell r="R623" t="str">
            <v>Highly permeable geology and not in any SPZ</v>
          </cell>
        </row>
        <row r="624">
          <cell r="A624" t="str">
            <v>MD013</v>
          </cell>
          <cell r="B624">
            <v>337</v>
          </cell>
          <cell r="C624">
            <v>0.2097860047</v>
          </cell>
          <cell r="D624">
            <v>0</v>
          </cell>
          <cell r="E624">
            <v>0</v>
          </cell>
          <cell r="F624">
            <v>0</v>
          </cell>
          <cell r="G624">
            <v>0</v>
          </cell>
          <cell r="H624">
            <v>0</v>
          </cell>
          <cell r="I624">
            <v>0</v>
          </cell>
          <cell r="J624">
            <v>0</v>
          </cell>
          <cell r="K624">
            <v>0</v>
          </cell>
          <cell r="L624">
            <v>0</v>
          </cell>
          <cell r="M624">
            <v>0</v>
          </cell>
          <cell r="N624">
            <v>0</v>
          </cell>
          <cell r="O624">
            <v>0</v>
          </cell>
          <cell r="P624" t="str">
            <v>G4</v>
          </cell>
          <cell r="Q624" t="str">
            <v>MAJOR</v>
          </cell>
          <cell r="R624" t="str">
            <v>Highly permeable geology and not in any SPZ</v>
          </cell>
        </row>
        <row r="625">
          <cell r="A625" t="str">
            <v>MD014</v>
          </cell>
          <cell r="B625">
            <v>338</v>
          </cell>
          <cell r="C625">
            <v>0.2893171994</v>
          </cell>
          <cell r="D625">
            <v>0</v>
          </cell>
          <cell r="E625">
            <v>0</v>
          </cell>
          <cell r="F625">
            <v>0</v>
          </cell>
          <cell r="G625">
            <v>0</v>
          </cell>
          <cell r="H625">
            <v>0</v>
          </cell>
          <cell r="I625">
            <v>0</v>
          </cell>
          <cell r="J625">
            <v>0</v>
          </cell>
          <cell r="K625">
            <v>0</v>
          </cell>
          <cell r="L625">
            <v>0</v>
          </cell>
          <cell r="M625">
            <v>0</v>
          </cell>
          <cell r="N625">
            <v>0</v>
          </cell>
          <cell r="O625">
            <v>0</v>
          </cell>
          <cell r="P625" t="str">
            <v>G4</v>
          </cell>
          <cell r="Q625" t="str">
            <v>MAJOR</v>
          </cell>
          <cell r="R625" t="str">
            <v>Highly permeable geology and not in any SPZ</v>
          </cell>
        </row>
        <row r="626">
          <cell r="A626" t="str">
            <v>MD015</v>
          </cell>
          <cell r="B626">
            <v>339</v>
          </cell>
          <cell r="C626">
            <v>0.23952165895</v>
          </cell>
          <cell r="D626">
            <v>0</v>
          </cell>
          <cell r="E626">
            <v>0</v>
          </cell>
          <cell r="F626">
            <v>0</v>
          </cell>
          <cell r="G626">
            <v>0</v>
          </cell>
          <cell r="H626">
            <v>0</v>
          </cell>
          <cell r="I626">
            <v>0</v>
          </cell>
          <cell r="J626">
            <v>0.013638840132450281</v>
          </cell>
          <cell r="K626">
            <v>5.694199093409495</v>
          </cell>
          <cell r="L626">
            <v>0.01585963468141477</v>
          </cell>
          <cell r="M626">
            <v>6.621378104568598</v>
          </cell>
          <cell r="N626">
            <v>0.049958193137319015</v>
          </cell>
          <cell r="O626">
            <v>20.85748460340606</v>
          </cell>
          <cell r="P626" t="str">
            <v>G4</v>
          </cell>
          <cell r="Q626" t="str">
            <v>MAJOR</v>
          </cell>
          <cell r="R626" t="str">
            <v>Highly permeable geology and not in any SPZ</v>
          </cell>
        </row>
        <row r="627">
          <cell r="A627" t="str">
            <v>MD016</v>
          </cell>
          <cell r="B627">
            <v>340</v>
          </cell>
          <cell r="C627">
            <v>0.07836507375</v>
          </cell>
          <cell r="D627">
            <v>0</v>
          </cell>
          <cell r="E627">
            <v>0</v>
          </cell>
          <cell r="F627">
            <v>0</v>
          </cell>
          <cell r="G627">
            <v>0</v>
          </cell>
          <cell r="H627">
            <v>0</v>
          </cell>
          <cell r="I627">
            <v>0</v>
          </cell>
          <cell r="J627">
            <v>0</v>
          </cell>
          <cell r="K627">
            <v>0</v>
          </cell>
          <cell r="L627">
            <v>0</v>
          </cell>
          <cell r="M627">
            <v>0</v>
          </cell>
          <cell r="N627">
            <v>0.010021420000120997</v>
          </cell>
          <cell r="O627">
            <v>12.788120422232103</v>
          </cell>
          <cell r="P627" t="str">
            <v>G4</v>
          </cell>
          <cell r="Q627" t="str">
            <v>MAJOR</v>
          </cell>
          <cell r="R627" t="str">
            <v>Highly permeable geology and not in any SPZ</v>
          </cell>
        </row>
        <row r="628">
          <cell r="A628" t="str">
            <v>MD017</v>
          </cell>
          <cell r="B628">
            <v>341</v>
          </cell>
          <cell r="C628">
            <v>0.20323767625</v>
          </cell>
          <cell r="D628">
            <v>0</v>
          </cell>
          <cell r="E628">
            <v>0</v>
          </cell>
          <cell r="F628">
            <v>0</v>
          </cell>
          <cell r="G628">
            <v>0</v>
          </cell>
          <cell r="H628">
            <v>0</v>
          </cell>
          <cell r="I628">
            <v>0</v>
          </cell>
          <cell r="J628">
            <v>0</v>
          </cell>
          <cell r="K628">
            <v>0</v>
          </cell>
          <cell r="L628">
            <v>0</v>
          </cell>
          <cell r="M628">
            <v>0</v>
          </cell>
          <cell r="N628">
            <v>0</v>
          </cell>
          <cell r="O628">
            <v>0</v>
          </cell>
          <cell r="P628" t="str">
            <v>G4</v>
          </cell>
          <cell r="Q628" t="str">
            <v>MAJOR</v>
          </cell>
          <cell r="R628" t="str">
            <v>Highly permeable geology and not in any SPZ</v>
          </cell>
        </row>
        <row r="629">
          <cell r="A629" t="str">
            <v>MD018</v>
          </cell>
          <cell r="B629">
            <v>342</v>
          </cell>
          <cell r="C629">
            <v>1.367574925</v>
          </cell>
          <cell r="D629">
            <v>0</v>
          </cell>
          <cell r="E629">
            <v>0</v>
          </cell>
          <cell r="F629">
            <v>0</v>
          </cell>
          <cell r="G629">
            <v>0</v>
          </cell>
          <cell r="H629">
            <v>0</v>
          </cell>
          <cell r="I629">
            <v>0</v>
          </cell>
          <cell r="J629">
            <v>0</v>
          </cell>
          <cell r="K629">
            <v>0</v>
          </cell>
          <cell r="L629">
            <v>0</v>
          </cell>
          <cell r="M629">
            <v>0</v>
          </cell>
          <cell r="N629">
            <v>0</v>
          </cell>
          <cell r="O629">
            <v>0</v>
          </cell>
          <cell r="P629" t="str">
            <v>G4</v>
          </cell>
          <cell r="Q629" t="str">
            <v>MAJOR</v>
          </cell>
          <cell r="R629" t="str">
            <v>Highly permeable geology and not in any SPZ</v>
          </cell>
        </row>
        <row r="630">
          <cell r="A630" t="str">
            <v>MD019</v>
          </cell>
          <cell r="B630">
            <v>343</v>
          </cell>
          <cell r="C630">
            <v>0.12449466035000001</v>
          </cell>
          <cell r="D630">
            <v>0</v>
          </cell>
          <cell r="E630">
            <v>0</v>
          </cell>
          <cell r="F630">
            <v>0</v>
          </cell>
          <cell r="G630">
            <v>0</v>
          </cell>
          <cell r="H630">
            <v>0</v>
          </cell>
          <cell r="I630">
            <v>0</v>
          </cell>
          <cell r="J630">
            <v>0</v>
          </cell>
          <cell r="K630">
            <v>0</v>
          </cell>
          <cell r="L630">
            <v>0</v>
          </cell>
          <cell r="M630">
            <v>0</v>
          </cell>
          <cell r="N630">
            <v>0</v>
          </cell>
          <cell r="O630">
            <v>0</v>
          </cell>
          <cell r="P630" t="str">
            <v>G4</v>
          </cell>
          <cell r="Q630" t="str">
            <v>MAJOR</v>
          </cell>
          <cell r="R630" t="str">
            <v>Highly permeable geology and not in any SPZ</v>
          </cell>
        </row>
        <row r="631">
          <cell r="A631" t="str">
            <v>MD020</v>
          </cell>
          <cell r="B631">
            <v>344</v>
          </cell>
          <cell r="C631">
            <v>0.14139870445</v>
          </cell>
          <cell r="D631">
            <v>0</v>
          </cell>
          <cell r="E631">
            <v>0</v>
          </cell>
          <cell r="F631">
            <v>0</v>
          </cell>
          <cell r="G631">
            <v>0</v>
          </cell>
          <cell r="H631">
            <v>0</v>
          </cell>
          <cell r="I631">
            <v>0</v>
          </cell>
          <cell r="J631">
            <v>0</v>
          </cell>
          <cell r="K631">
            <v>0</v>
          </cell>
          <cell r="L631">
            <v>0</v>
          </cell>
          <cell r="M631">
            <v>0</v>
          </cell>
          <cell r="N631">
            <v>0</v>
          </cell>
          <cell r="O631">
            <v>0</v>
          </cell>
          <cell r="P631" t="str">
            <v>G4</v>
          </cell>
          <cell r="Q631" t="str">
            <v>MAJOR</v>
          </cell>
          <cell r="R631" t="str">
            <v>Highly permeable geology and not in any SPZ</v>
          </cell>
        </row>
        <row r="632">
          <cell r="A632" t="str">
            <v>MD021</v>
          </cell>
          <cell r="B632">
            <v>345</v>
          </cell>
          <cell r="C632">
            <v>0.46127282095</v>
          </cell>
          <cell r="D632">
            <v>0</v>
          </cell>
          <cell r="E632">
            <v>0</v>
          </cell>
          <cell r="F632">
            <v>0.35886643783026845</v>
          </cell>
          <cell r="G632">
            <v>77.79917253550217</v>
          </cell>
          <cell r="H632">
            <v>0.4507293188245304</v>
          </cell>
          <cell r="I632">
            <v>97.71425897069872</v>
          </cell>
          <cell r="J632">
            <v>0.0104</v>
          </cell>
          <cell r="K632">
            <v>2.2546309965935136</v>
          </cell>
          <cell r="L632">
            <v>0.026209818846944517</v>
          </cell>
          <cell r="M632">
            <v>5.682064421867499</v>
          </cell>
          <cell r="N632">
            <v>0.13166016370432926</v>
          </cell>
          <cell r="O632">
            <v>28.542796740803567</v>
          </cell>
          <cell r="P632" t="str">
            <v>G4</v>
          </cell>
          <cell r="Q632" t="str">
            <v>MAJOR</v>
          </cell>
          <cell r="R632" t="str">
            <v>Highly permeable geology and not in any SPZ</v>
          </cell>
        </row>
        <row r="633">
          <cell r="A633" t="str">
            <v>MD022</v>
          </cell>
          <cell r="B633">
            <v>346</v>
          </cell>
          <cell r="C633">
            <v>0.6346991877</v>
          </cell>
          <cell r="D633">
            <v>0</v>
          </cell>
          <cell r="E633">
            <v>0</v>
          </cell>
          <cell r="F633">
            <v>0</v>
          </cell>
          <cell r="G633">
            <v>0</v>
          </cell>
          <cell r="H633">
            <v>0</v>
          </cell>
          <cell r="I633">
            <v>0</v>
          </cell>
          <cell r="J633">
            <v>0</v>
          </cell>
          <cell r="K633">
            <v>0</v>
          </cell>
          <cell r="L633">
            <v>0</v>
          </cell>
          <cell r="M633">
            <v>0</v>
          </cell>
          <cell r="N633">
            <v>0</v>
          </cell>
          <cell r="O633">
            <v>0</v>
          </cell>
          <cell r="P633" t="str">
            <v>G4</v>
          </cell>
          <cell r="Q633" t="str">
            <v>MAJOR</v>
          </cell>
          <cell r="R633" t="str">
            <v>Highly permeable geology and not in any SPZ</v>
          </cell>
        </row>
        <row r="634">
          <cell r="A634" t="str">
            <v>MD023</v>
          </cell>
          <cell r="B634">
            <v>347</v>
          </cell>
          <cell r="C634">
            <v>0.024941693050099998</v>
          </cell>
          <cell r="D634">
            <v>0</v>
          </cell>
          <cell r="E634">
            <v>0</v>
          </cell>
          <cell r="F634">
            <v>0</v>
          </cell>
          <cell r="G634">
            <v>0</v>
          </cell>
          <cell r="H634">
            <v>0</v>
          </cell>
          <cell r="I634">
            <v>0</v>
          </cell>
          <cell r="J634">
            <v>0</v>
          </cell>
          <cell r="K634">
            <v>0</v>
          </cell>
          <cell r="L634">
            <v>0</v>
          </cell>
          <cell r="M634">
            <v>0</v>
          </cell>
          <cell r="N634">
            <v>0</v>
          </cell>
          <cell r="O634">
            <v>0</v>
          </cell>
          <cell r="P634" t="str">
            <v>G4</v>
          </cell>
          <cell r="Q634" t="str">
            <v>MAJOR</v>
          </cell>
          <cell r="R634" t="str">
            <v>Highly permeable geology and not in any SPZ</v>
          </cell>
        </row>
        <row r="635">
          <cell r="A635" t="str">
            <v>MD024</v>
          </cell>
          <cell r="B635">
            <v>348</v>
          </cell>
          <cell r="C635">
            <v>1.6482136271499999</v>
          </cell>
          <cell r="D635">
            <v>0</v>
          </cell>
          <cell r="E635">
            <v>0</v>
          </cell>
          <cell r="F635">
            <v>1.4845387863194746</v>
          </cell>
          <cell r="G635">
            <v>90.06956148557374</v>
          </cell>
          <cell r="H635">
            <v>1.584132744843909</v>
          </cell>
          <cell r="I635">
            <v>96.11210092851277</v>
          </cell>
          <cell r="J635">
            <v>0.0002796585260829223</v>
          </cell>
          <cell r="K635">
            <v>0.016967371308929922</v>
          </cell>
          <cell r="L635">
            <v>0.00028001217908552896</v>
          </cell>
          <cell r="M635">
            <v>0.01698882805438944</v>
          </cell>
          <cell r="N635">
            <v>0.26154256739935156</v>
          </cell>
          <cell r="O635">
            <v>15.868244449088586</v>
          </cell>
          <cell r="P635" t="str">
            <v>M4</v>
          </cell>
          <cell r="Q635" t="str">
            <v>MINOR</v>
          </cell>
          <cell r="R635" t="str">
            <v>Infiltration or attenuation depending on site characteristics, and not in any SPZ</v>
          </cell>
        </row>
        <row r="636">
          <cell r="A636" t="str">
            <v>MD025</v>
          </cell>
          <cell r="B636">
            <v>349</v>
          </cell>
          <cell r="C636">
            <v>0.0312800852</v>
          </cell>
          <cell r="D636">
            <v>0</v>
          </cell>
          <cell r="E636">
            <v>0</v>
          </cell>
          <cell r="F636">
            <v>0</v>
          </cell>
          <cell r="G636">
            <v>0</v>
          </cell>
          <cell r="H636">
            <v>0</v>
          </cell>
          <cell r="I636">
            <v>0</v>
          </cell>
          <cell r="J636">
            <v>0</v>
          </cell>
          <cell r="K636">
            <v>0</v>
          </cell>
          <cell r="L636">
            <v>0</v>
          </cell>
          <cell r="M636">
            <v>0</v>
          </cell>
          <cell r="N636">
            <v>0</v>
          </cell>
          <cell r="O636">
            <v>0</v>
          </cell>
          <cell r="P636" t="str">
            <v>G4</v>
          </cell>
          <cell r="Q636" t="str">
            <v>MAJOR</v>
          </cell>
          <cell r="R636" t="str">
            <v>Highly permeable geology and not in any SPZ</v>
          </cell>
        </row>
        <row r="637">
          <cell r="A637" t="str">
            <v>MD026</v>
          </cell>
          <cell r="B637">
            <v>350</v>
          </cell>
          <cell r="C637">
            <v>0.204742661</v>
          </cell>
          <cell r="D637">
            <v>0</v>
          </cell>
          <cell r="E637">
            <v>0</v>
          </cell>
          <cell r="F637">
            <v>0</v>
          </cell>
          <cell r="G637">
            <v>0</v>
          </cell>
          <cell r="H637">
            <v>0</v>
          </cell>
          <cell r="I637">
            <v>0</v>
          </cell>
          <cell r="J637">
            <v>0</v>
          </cell>
          <cell r="K637">
            <v>0</v>
          </cell>
          <cell r="L637">
            <v>0.022</v>
          </cell>
          <cell r="M637">
            <v>10.74519589251602</v>
          </cell>
          <cell r="N637">
            <v>0.06545182428006968</v>
          </cell>
          <cell r="O637">
            <v>31.96784879144932</v>
          </cell>
          <cell r="P637" t="str">
            <v>M4</v>
          </cell>
          <cell r="Q637" t="str">
            <v>MINOR</v>
          </cell>
          <cell r="R637" t="str">
            <v>Infiltration or attenuation depending on site characteristics, and not in any SPZ</v>
          </cell>
        </row>
        <row r="638">
          <cell r="A638" t="str">
            <v>MD027</v>
          </cell>
          <cell r="B638">
            <v>351</v>
          </cell>
          <cell r="C638">
            <v>0.1355070404</v>
          </cell>
          <cell r="D638">
            <v>0</v>
          </cell>
          <cell r="E638">
            <v>0</v>
          </cell>
          <cell r="F638">
            <v>0</v>
          </cell>
          <cell r="G638">
            <v>0</v>
          </cell>
          <cell r="H638">
            <v>0</v>
          </cell>
          <cell r="I638">
            <v>0</v>
          </cell>
          <cell r="J638">
            <v>0</v>
          </cell>
          <cell r="K638">
            <v>0</v>
          </cell>
          <cell r="L638">
            <v>0</v>
          </cell>
          <cell r="M638">
            <v>0</v>
          </cell>
          <cell r="N638">
            <v>0</v>
          </cell>
          <cell r="O638">
            <v>0</v>
          </cell>
          <cell r="P638" t="str">
            <v>G4</v>
          </cell>
          <cell r="Q638" t="str">
            <v>MAJOR</v>
          </cell>
          <cell r="R638" t="str">
            <v>Highly permeable geology and not in any SPZ</v>
          </cell>
        </row>
        <row r="639">
          <cell r="A639" t="str">
            <v>MD028</v>
          </cell>
          <cell r="B639">
            <v>352</v>
          </cell>
          <cell r="C639">
            <v>1.25545581665</v>
          </cell>
          <cell r="D639">
            <v>0</v>
          </cell>
          <cell r="E639">
            <v>0</v>
          </cell>
          <cell r="F639">
            <v>0</v>
          </cell>
          <cell r="G639">
            <v>0</v>
          </cell>
          <cell r="H639">
            <v>0</v>
          </cell>
          <cell r="I639">
            <v>0</v>
          </cell>
          <cell r="J639">
            <v>0</v>
          </cell>
          <cell r="K639">
            <v>0</v>
          </cell>
          <cell r="L639">
            <v>0</v>
          </cell>
          <cell r="M639">
            <v>0</v>
          </cell>
          <cell r="N639">
            <v>0</v>
          </cell>
          <cell r="O639">
            <v>0</v>
          </cell>
          <cell r="P639" t="str">
            <v>M4</v>
          </cell>
          <cell r="Q639" t="str">
            <v>MINOR</v>
          </cell>
          <cell r="R639" t="str">
            <v>Infiltration or attenuation depending on site characteristics, and not in any SPZ</v>
          </cell>
        </row>
        <row r="640">
          <cell r="A640" t="str">
            <v>MD029</v>
          </cell>
          <cell r="B640">
            <v>353</v>
          </cell>
          <cell r="C640">
            <v>3.16072800675</v>
          </cell>
          <cell r="D640">
            <v>0</v>
          </cell>
          <cell r="E640">
            <v>0</v>
          </cell>
          <cell r="F640">
            <v>0</v>
          </cell>
          <cell r="G640">
            <v>0</v>
          </cell>
          <cell r="H640">
            <v>0</v>
          </cell>
          <cell r="I640">
            <v>0</v>
          </cell>
          <cell r="J640">
            <v>0.0192</v>
          </cell>
          <cell r="K640">
            <v>0.6074549900844611</v>
          </cell>
          <cell r="L640">
            <v>0.062186457094926935</v>
          </cell>
          <cell r="M640">
            <v>1.967472587395136</v>
          </cell>
          <cell r="N640">
            <v>0.2516729049944581</v>
          </cell>
          <cell r="O640">
            <v>7.962498021246671</v>
          </cell>
          <cell r="P640" t="str">
            <v>M4</v>
          </cell>
          <cell r="Q640" t="str">
            <v>MINOR</v>
          </cell>
          <cell r="R640" t="str">
            <v>Infiltration or attenuation depending on site characteristics, and not in any SPZ</v>
          </cell>
        </row>
        <row r="641">
          <cell r="A641" t="str">
            <v>MD030</v>
          </cell>
          <cell r="B641">
            <v>325</v>
          </cell>
          <cell r="C641">
            <v>14.6665735866</v>
          </cell>
          <cell r="D641">
            <v>0</v>
          </cell>
          <cell r="E641">
            <v>0</v>
          </cell>
          <cell r="F641">
            <v>2.1827808921888283</v>
          </cell>
          <cell r="G641">
            <v>14.882691443235993</v>
          </cell>
          <cell r="H641">
            <v>2.6767985077258536</v>
          </cell>
          <cell r="I641">
            <v>18.251014743971893</v>
          </cell>
          <cell r="J641">
            <v>0.012928236114587799</v>
          </cell>
          <cell r="K641">
            <v>0.0881476238349193</v>
          </cell>
          <cell r="L641">
            <v>0.09251586761458305</v>
          </cell>
          <cell r="M641">
            <v>0.6307940097140987</v>
          </cell>
          <cell r="N641">
            <v>0.8540368817632716</v>
          </cell>
          <cell r="O641">
            <v>5.823015694296558</v>
          </cell>
          <cell r="P641" t="str">
            <v>M4</v>
          </cell>
          <cell r="Q641" t="str">
            <v>MINOR</v>
          </cell>
          <cell r="R641" t="str">
            <v>Infiltration or attenuation depending on site characteristics, and not in any SPZ</v>
          </cell>
        </row>
        <row r="642">
          <cell r="A642" t="str">
            <v>MD031</v>
          </cell>
          <cell r="B642">
            <v>354</v>
          </cell>
          <cell r="C642">
            <v>0.907704998759</v>
          </cell>
          <cell r="D642">
            <v>0.27986316270218403</v>
          </cell>
          <cell r="E642">
            <v>30.83195124900805</v>
          </cell>
          <cell r="F642">
            <v>0.392887831588701</v>
          </cell>
          <cell r="G642">
            <v>43.28364745438783</v>
          </cell>
          <cell r="H642">
            <v>0.617739899601879</v>
          </cell>
          <cell r="I642">
            <v>68.05513910867994</v>
          </cell>
          <cell r="J642">
            <v>0.0023656735155175926</v>
          </cell>
          <cell r="K642">
            <v>0.2606214043937077</v>
          </cell>
          <cell r="L642">
            <v>0.0059548945993531735</v>
          </cell>
          <cell r="M642">
            <v>0.6560385375749402</v>
          </cell>
          <cell r="N642">
            <v>0.1057170504139006</v>
          </cell>
          <cell r="O642">
            <v>11.646630850158948</v>
          </cell>
          <cell r="P642" t="str">
            <v>G4</v>
          </cell>
          <cell r="Q642" t="str">
            <v>MAJOR</v>
          </cell>
          <cell r="R642" t="str">
            <v>Highly permeable geology and not in any SPZ</v>
          </cell>
        </row>
        <row r="643">
          <cell r="A643" t="str">
            <v>MD032</v>
          </cell>
          <cell r="B643">
            <v>361</v>
          </cell>
          <cell r="C643">
            <v>24.9909727511</v>
          </cell>
          <cell r="D643">
            <v>0</v>
          </cell>
          <cell r="E643">
            <v>0</v>
          </cell>
          <cell r="F643">
            <v>3.5283303241598536</v>
          </cell>
          <cell r="G643">
            <v>14.118419316049035</v>
          </cell>
          <cell r="H643">
            <v>4.4333503095665945</v>
          </cell>
          <cell r="I643">
            <v>17.739806904360922</v>
          </cell>
          <cell r="J643">
            <v>0.172753825124967</v>
          </cell>
          <cell r="K643">
            <v>0.6912649093155572</v>
          </cell>
          <cell r="L643">
            <v>0.2900701982047117</v>
          </cell>
          <cell r="M643">
            <v>1.1606999098982411</v>
          </cell>
          <cell r="N643">
            <v>2.2282581187847375</v>
          </cell>
          <cell r="O643">
            <v>8.916252044197273</v>
          </cell>
          <cell r="P643" t="str">
            <v>M4</v>
          </cell>
          <cell r="Q643" t="str">
            <v>MINOR</v>
          </cell>
          <cell r="R643" t="str">
            <v>Infiltration or attenuation depending on site characteristics, and not in any SPZ</v>
          </cell>
        </row>
        <row r="644">
          <cell r="A644" t="str">
            <v>MD033</v>
          </cell>
          <cell r="B644">
            <v>359</v>
          </cell>
          <cell r="C644">
            <v>1.1625107106900001</v>
          </cell>
          <cell r="D644">
            <v>0</v>
          </cell>
          <cell r="E644">
            <v>0</v>
          </cell>
          <cell r="F644">
            <v>1.1625105326049188</v>
          </cell>
          <cell r="G644">
            <v>99.99998468099437</v>
          </cell>
          <cell r="H644">
            <v>1.1625105326049188</v>
          </cell>
          <cell r="I644">
            <v>99.99998468099437</v>
          </cell>
          <cell r="J644">
            <v>0.0017203189006684716</v>
          </cell>
          <cell r="K644">
            <v>0.14798305812145063</v>
          </cell>
          <cell r="L644">
            <v>0.0042441960422654815</v>
          </cell>
          <cell r="M644">
            <v>0.3650887689238036</v>
          </cell>
          <cell r="N644">
            <v>0.10653896881954222</v>
          </cell>
          <cell r="O644">
            <v>9.164558041474454</v>
          </cell>
          <cell r="P644" t="str">
            <v>M4</v>
          </cell>
          <cell r="Q644" t="str">
            <v>MINOR</v>
          </cell>
          <cell r="R644" t="str">
            <v>Infiltration or attenuation depending on site characteristics, and not in any SPZ</v>
          </cell>
        </row>
        <row r="645">
          <cell r="A645" t="str">
            <v>MD034</v>
          </cell>
          <cell r="B645">
            <v>355</v>
          </cell>
          <cell r="C645">
            <v>0.254015621465</v>
          </cell>
          <cell r="D645">
            <v>0</v>
          </cell>
          <cell r="E645">
            <v>0</v>
          </cell>
          <cell r="F645">
            <v>0</v>
          </cell>
          <cell r="G645">
            <v>0</v>
          </cell>
          <cell r="H645">
            <v>0</v>
          </cell>
          <cell r="I645">
            <v>0</v>
          </cell>
          <cell r="J645">
            <v>0</v>
          </cell>
          <cell r="K645">
            <v>0</v>
          </cell>
          <cell r="L645">
            <v>0</v>
          </cell>
          <cell r="M645">
            <v>0</v>
          </cell>
          <cell r="N645">
            <v>0</v>
          </cell>
          <cell r="O645">
            <v>0</v>
          </cell>
          <cell r="P645" t="str">
            <v>G4</v>
          </cell>
          <cell r="Q645" t="str">
            <v>MAJOR</v>
          </cell>
          <cell r="R645" t="str">
            <v>Highly permeable geology and not in any SPZ</v>
          </cell>
        </row>
        <row r="646">
          <cell r="A646" t="str">
            <v>MD035</v>
          </cell>
          <cell r="B646">
            <v>360</v>
          </cell>
          <cell r="C646">
            <v>4.47514910811</v>
          </cell>
          <cell r="D646">
            <v>0</v>
          </cell>
          <cell r="E646">
            <v>0</v>
          </cell>
          <cell r="F646">
            <v>0</v>
          </cell>
          <cell r="G646">
            <v>0</v>
          </cell>
          <cell r="H646">
            <v>0</v>
          </cell>
          <cell r="I646">
            <v>0</v>
          </cell>
          <cell r="J646">
            <v>0.1464060817174864</v>
          </cell>
          <cell r="K646">
            <v>3.271535275822763</v>
          </cell>
          <cell r="L646">
            <v>0.22440113518570298</v>
          </cell>
          <cell r="M646">
            <v>5.014383426443523</v>
          </cell>
          <cell r="N646">
            <v>0.4796576150813795</v>
          </cell>
          <cell r="O646">
            <v>10.718248788897993</v>
          </cell>
          <cell r="P646" t="str">
            <v>M4</v>
          </cell>
          <cell r="Q646" t="str">
            <v>MINOR</v>
          </cell>
          <cell r="R646" t="str">
            <v>Infiltration or attenuation depending on site characteristics, and not in any SPZ</v>
          </cell>
        </row>
        <row r="647">
          <cell r="A647" t="str">
            <v>MD036</v>
          </cell>
          <cell r="B647">
            <v>356</v>
          </cell>
          <cell r="C647">
            <v>1.5621892073299999</v>
          </cell>
          <cell r="D647">
            <v>0.7027222973013256</v>
          </cell>
          <cell r="E647">
            <v>44.9831745094678</v>
          </cell>
          <cell r="F647">
            <v>0.7664226977483891</v>
          </cell>
          <cell r="G647">
            <v>49.0608112098222</v>
          </cell>
          <cell r="H647">
            <v>0.8662485931248882</v>
          </cell>
          <cell r="I647">
            <v>55.45093955715059</v>
          </cell>
          <cell r="J647">
            <v>0</v>
          </cell>
          <cell r="K647">
            <v>0</v>
          </cell>
          <cell r="L647">
            <v>0</v>
          </cell>
          <cell r="M647">
            <v>0</v>
          </cell>
          <cell r="N647">
            <v>0.242083769157338</v>
          </cell>
          <cell r="O647">
            <v>15.496443581958491</v>
          </cell>
          <cell r="P647" t="str">
            <v>G4</v>
          </cell>
          <cell r="Q647" t="str">
            <v>MAJOR</v>
          </cell>
          <cell r="R647" t="str">
            <v>Highly permeable geology and not in any SPZ</v>
          </cell>
        </row>
        <row r="648">
          <cell r="A648" t="str">
            <v>MD037</v>
          </cell>
          <cell r="B648">
            <v>357</v>
          </cell>
          <cell r="C648">
            <v>0.198780463222</v>
          </cell>
          <cell r="D648">
            <v>0</v>
          </cell>
          <cell r="E648">
            <v>0</v>
          </cell>
          <cell r="F648">
            <v>0</v>
          </cell>
          <cell r="G648">
            <v>0</v>
          </cell>
          <cell r="H648">
            <v>0</v>
          </cell>
          <cell r="I648">
            <v>0</v>
          </cell>
          <cell r="J648">
            <v>0</v>
          </cell>
          <cell r="K648">
            <v>0</v>
          </cell>
          <cell r="L648">
            <v>0</v>
          </cell>
          <cell r="M648">
            <v>0</v>
          </cell>
          <cell r="N648">
            <v>0</v>
          </cell>
          <cell r="O648">
            <v>0</v>
          </cell>
          <cell r="P648" t="str">
            <v>G4</v>
          </cell>
          <cell r="Q648" t="str">
            <v>MAJOR</v>
          </cell>
          <cell r="R648" t="str">
            <v>Highly permeable geology and not in any SPZ</v>
          </cell>
        </row>
        <row r="649">
          <cell r="A649" t="str">
            <v>MD038</v>
          </cell>
          <cell r="B649">
            <v>358</v>
          </cell>
          <cell r="C649">
            <v>2.06140773123</v>
          </cell>
          <cell r="D649">
            <v>1.2357707121489134</v>
          </cell>
          <cell r="E649">
            <v>59.947903242390296</v>
          </cell>
          <cell r="F649">
            <v>1.327860605303312</v>
          </cell>
          <cell r="G649">
            <v>64.4152335894755</v>
          </cell>
          <cell r="H649">
            <v>1.4471521132894012</v>
          </cell>
          <cell r="I649">
            <v>70.20212893185935</v>
          </cell>
          <cell r="J649">
            <v>0</v>
          </cell>
          <cell r="K649">
            <v>0</v>
          </cell>
          <cell r="L649">
            <v>0.0004284183194214434</v>
          </cell>
          <cell r="M649">
            <v>0.020782803563359827</v>
          </cell>
          <cell r="N649">
            <v>0.9064662241013842</v>
          </cell>
          <cell r="O649">
            <v>43.97316505456756</v>
          </cell>
          <cell r="P649" t="str">
            <v>G4</v>
          </cell>
          <cell r="Q649" t="str">
            <v>MAJOR</v>
          </cell>
          <cell r="R649" t="str">
            <v>Highly permeable geology and not in any SPZ</v>
          </cell>
        </row>
        <row r="650">
          <cell r="A650" t="str">
            <v>MD039</v>
          </cell>
          <cell r="B650">
            <v>362</v>
          </cell>
          <cell r="C650">
            <v>8.13985173051</v>
          </cell>
          <cell r="D650">
            <v>0</v>
          </cell>
          <cell r="E650">
            <v>0</v>
          </cell>
          <cell r="F650">
            <v>0</v>
          </cell>
          <cell r="G650">
            <v>0</v>
          </cell>
          <cell r="H650">
            <v>0</v>
          </cell>
          <cell r="I650">
            <v>0</v>
          </cell>
          <cell r="J650">
            <v>0.206806962612614</v>
          </cell>
          <cell r="K650">
            <v>2.5406723544785814</v>
          </cell>
          <cell r="L650">
            <v>0.31556387232975597</v>
          </cell>
          <cell r="M650">
            <v>3.876776663473505</v>
          </cell>
          <cell r="N650">
            <v>0.6038543031749813</v>
          </cell>
          <cell r="O650">
            <v>7.4184926601500525</v>
          </cell>
          <cell r="P650" t="str">
            <v>Poor</v>
          </cell>
          <cell r="Q650" t="str">
            <v>NONE</v>
          </cell>
          <cell r="R650" t="str">
            <v>Geology has very low permeability and infiltraion SUDS are likely to be less suitable, although site investigations should be carried out to confirm this</v>
          </cell>
        </row>
        <row r="651">
          <cell r="A651" t="str">
            <v>MD040</v>
          </cell>
          <cell r="B651">
            <v>363</v>
          </cell>
          <cell r="C651">
            <v>16.8408592101</v>
          </cell>
          <cell r="D651">
            <v>0</v>
          </cell>
          <cell r="E651">
            <v>0</v>
          </cell>
          <cell r="F651">
            <v>0</v>
          </cell>
          <cell r="G651">
            <v>0</v>
          </cell>
          <cell r="H651">
            <v>0</v>
          </cell>
          <cell r="I651">
            <v>0</v>
          </cell>
          <cell r="J651">
            <v>0.162628098197846</v>
          </cell>
          <cell r="K651">
            <v>0.9656757779930417</v>
          </cell>
          <cell r="L651">
            <v>0.5841257993749156</v>
          </cell>
          <cell r="M651">
            <v>3.468503548943612</v>
          </cell>
          <cell r="N651">
            <v>2.507219818752317</v>
          </cell>
          <cell r="O651">
            <v>14.887719132813949</v>
          </cell>
          <cell r="P651" t="str">
            <v>G4</v>
          </cell>
          <cell r="Q651" t="str">
            <v>MAJOR</v>
          </cell>
          <cell r="R651" t="str">
            <v>Highly permeable geology and not in any SPZ</v>
          </cell>
        </row>
        <row r="652">
          <cell r="A652" t="str">
            <v>MD041</v>
          </cell>
          <cell r="B652">
            <v>364</v>
          </cell>
          <cell r="C652">
            <v>27.3040608763</v>
          </cell>
          <cell r="D652">
            <v>0</v>
          </cell>
          <cell r="E652">
            <v>0</v>
          </cell>
          <cell r="F652">
            <v>0</v>
          </cell>
          <cell r="G652">
            <v>0</v>
          </cell>
          <cell r="H652">
            <v>0</v>
          </cell>
          <cell r="I652">
            <v>0</v>
          </cell>
          <cell r="J652">
            <v>0.5879476065747498</v>
          </cell>
          <cell r="K652">
            <v>2.1533339280132133</v>
          </cell>
          <cell r="L652">
            <v>1.0061265325314177</v>
          </cell>
          <cell r="M652">
            <v>3.6848970454967684</v>
          </cell>
          <cell r="N652">
            <v>2.1324832560964064</v>
          </cell>
          <cell r="O652">
            <v>7.810132220835355</v>
          </cell>
          <cell r="P652" t="str">
            <v>G3</v>
          </cell>
          <cell r="Q652" t="str">
            <v>MAJOR</v>
          </cell>
          <cell r="R652" t="str">
            <v>Highly permeable geology and unlikely to be concerns over groundwater pollution</v>
          </cell>
        </row>
        <row r="653">
          <cell r="A653" t="str">
            <v>MD042</v>
          </cell>
          <cell r="B653">
            <v>365</v>
          </cell>
          <cell r="C653">
            <v>0.523216952526</v>
          </cell>
          <cell r="D653">
            <v>0</v>
          </cell>
          <cell r="E653">
            <v>0</v>
          </cell>
          <cell r="F653">
            <v>0</v>
          </cell>
          <cell r="G653">
            <v>0</v>
          </cell>
          <cell r="H653">
            <v>0</v>
          </cell>
          <cell r="I653">
            <v>0</v>
          </cell>
          <cell r="J653">
            <v>0</v>
          </cell>
          <cell r="K653">
            <v>0</v>
          </cell>
          <cell r="L653">
            <v>0</v>
          </cell>
          <cell r="M653">
            <v>0</v>
          </cell>
          <cell r="N653">
            <v>0.000624332117572052</v>
          </cell>
          <cell r="O653">
            <v>0.11932566683053476</v>
          </cell>
          <cell r="P653" t="str">
            <v>M4</v>
          </cell>
          <cell r="Q653" t="str">
            <v>MINOR</v>
          </cell>
          <cell r="R653" t="str">
            <v>Infiltration or attenuation depending on site characteristics, and not in any SPZ</v>
          </cell>
        </row>
        <row r="654">
          <cell r="A654" t="str">
            <v>MD043</v>
          </cell>
          <cell r="B654">
            <v>366</v>
          </cell>
          <cell r="C654">
            <v>0.154449665095</v>
          </cell>
          <cell r="D654">
            <v>0</v>
          </cell>
          <cell r="E654">
            <v>0</v>
          </cell>
          <cell r="F654">
            <v>0</v>
          </cell>
          <cell r="G654">
            <v>0</v>
          </cell>
          <cell r="H654">
            <v>0</v>
          </cell>
          <cell r="I654">
            <v>0</v>
          </cell>
          <cell r="J654">
            <v>0</v>
          </cell>
          <cell r="K654">
            <v>0</v>
          </cell>
          <cell r="L654">
            <v>0</v>
          </cell>
          <cell r="M654">
            <v>0</v>
          </cell>
          <cell r="N654">
            <v>0</v>
          </cell>
          <cell r="O654">
            <v>0</v>
          </cell>
          <cell r="P654" t="str">
            <v>G4</v>
          </cell>
          <cell r="Q654" t="str">
            <v>MAJOR</v>
          </cell>
          <cell r="R654" t="str">
            <v>Highly permeable geology and not in any SPZ</v>
          </cell>
        </row>
        <row r="655">
          <cell r="A655" t="str">
            <v>MD044</v>
          </cell>
          <cell r="B655">
            <v>367</v>
          </cell>
          <cell r="C655">
            <v>0.25905745958299997</v>
          </cell>
          <cell r="D655">
            <v>0</v>
          </cell>
          <cell r="E655">
            <v>0</v>
          </cell>
          <cell r="F655">
            <v>0</v>
          </cell>
          <cell r="G655">
            <v>0</v>
          </cell>
          <cell r="H655">
            <v>0</v>
          </cell>
          <cell r="I655">
            <v>0</v>
          </cell>
          <cell r="J655">
            <v>0</v>
          </cell>
          <cell r="K655">
            <v>0</v>
          </cell>
          <cell r="L655">
            <v>0</v>
          </cell>
          <cell r="M655">
            <v>0</v>
          </cell>
          <cell r="N655">
            <v>0</v>
          </cell>
          <cell r="O655">
            <v>0</v>
          </cell>
          <cell r="P655" t="str">
            <v>G4</v>
          </cell>
          <cell r="Q655" t="str">
            <v>MAJOR</v>
          </cell>
          <cell r="R655" t="str">
            <v>Highly permeable geology and not in any SPZ</v>
          </cell>
        </row>
        <row r="656">
          <cell r="A656" t="str">
            <v>MD045</v>
          </cell>
          <cell r="B656">
            <v>369</v>
          </cell>
          <cell r="C656">
            <v>7.33867543685</v>
          </cell>
          <cell r="D656">
            <v>0</v>
          </cell>
          <cell r="E656">
            <v>0</v>
          </cell>
          <cell r="F656">
            <v>1.2253873569149194</v>
          </cell>
          <cell r="G656">
            <v>16.697663869447478</v>
          </cell>
          <cell r="H656">
            <v>1.5447572106253245</v>
          </cell>
          <cell r="I656">
            <v>21.04953712584931</v>
          </cell>
          <cell r="J656">
            <v>0.0148</v>
          </cell>
          <cell r="K656">
            <v>0.2016712706176395</v>
          </cell>
          <cell r="L656">
            <v>0.0536</v>
          </cell>
          <cell r="M656">
            <v>0.7303770341287483</v>
          </cell>
          <cell r="N656">
            <v>0.3119698746498265</v>
          </cell>
          <cell r="O656">
            <v>4.251037906422718</v>
          </cell>
          <cell r="P656" t="str">
            <v>M4</v>
          </cell>
          <cell r="Q656" t="str">
            <v>MINOR</v>
          </cell>
          <cell r="R656" t="str">
            <v>Infiltration or attenuation depending on site characteristics, and not in any SPZ</v>
          </cell>
        </row>
        <row r="657">
          <cell r="A657" t="str">
            <v>MD046</v>
          </cell>
          <cell r="B657">
            <v>368</v>
          </cell>
          <cell r="C657">
            <v>4.81007107034</v>
          </cell>
          <cell r="D657">
            <v>0</v>
          </cell>
          <cell r="E657">
            <v>0</v>
          </cell>
          <cell r="F657">
            <v>0</v>
          </cell>
          <cell r="G657">
            <v>0</v>
          </cell>
          <cell r="H657">
            <v>0</v>
          </cell>
          <cell r="I657">
            <v>0</v>
          </cell>
          <cell r="J657">
            <v>0</v>
          </cell>
          <cell r="K657">
            <v>0</v>
          </cell>
          <cell r="L657">
            <v>0</v>
          </cell>
          <cell r="M657">
            <v>0</v>
          </cell>
          <cell r="N657">
            <v>0</v>
          </cell>
          <cell r="O657">
            <v>0</v>
          </cell>
          <cell r="P657" t="str">
            <v>M4</v>
          </cell>
          <cell r="Q657" t="str">
            <v>MINOR</v>
          </cell>
          <cell r="R657" t="str">
            <v>Infiltration or attenuation depending on site characteristics, and not in any SPZ</v>
          </cell>
        </row>
        <row r="658">
          <cell r="A658" t="str">
            <v>MD047sd</v>
          </cell>
          <cell r="B658">
            <v>370</v>
          </cell>
          <cell r="C658">
            <v>3.8229509973</v>
          </cell>
          <cell r="D658">
            <v>0</v>
          </cell>
          <cell r="E658">
            <v>0</v>
          </cell>
          <cell r="F658">
            <v>0</v>
          </cell>
          <cell r="G658">
            <v>0</v>
          </cell>
          <cell r="H658">
            <v>0</v>
          </cell>
          <cell r="I658">
            <v>0</v>
          </cell>
          <cell r="J658">
            <v>0.10358345395484037</v>
          </cell>
          <cell r="K658">
            <v>2.709515607916431</v>
          </cell>
          <cell r="L658">
            <v>0.17057421576151108</v>
          </cell>
          <cell r="M658">
            <v>4.461846774441549</v>
          </cell>
          <cell r="N658">
            <v>0.3469595965329063</v>
          </cell>
          <cell r="O658">
            <v>9.075700859831848</v>
          </cell>
          <cell r="P658" t="str">
            <v>Poor</v>
          </cell>
          <cell r="Q658" t="str">
            <v>NONE</v>
          </cell>
          <cell r="R658" t="str">
            <v>Geology has very low permeability and infiltraion SUDS are likely to be less suitable, although site investigations should be carried out to confirm this</v>
          </cell>
        </row>
        <row r="659">
          <cell r="A659" t="str">
            <v>MD048sd</v>
          </cell>
          <cell r="B659">
            <v>1222</v>
          </cell>
          <cell r="C659">
            <v>3.8138597</v>
          </cell>
          <cell r="D659">
            <v>0</v>
          </cell>
          <cell r="E659">
            <v>0</v>
          </cell>
          <cell r="F659">
            <v>0</v>
          </cell>
          <cell r="G659">
            <v>0</v>
          </cell>
          <cell r="H659">
            <v>0</v>
          </cell>
          <cell r="I659">
            <v>0</v>
          </cell>
          <cell r="J659">
            <v>0</v>
          </cell>
          <cell r="K659">
            <v>0</v>
          </cell>
          <cell r="L659">
            <v>0</v>
          </cell>
          <cell r="M659">
            <v>0</v>
          </cell>
          <cell r="N659">
            <v>0</v>
          </cell>
          <cell r="O659">
            <v>0</v>
          </cell>
          <cell r="P659" t="str">
            <v>G2</v>
          </cell>
          <cell r="Q659" t="str">
            <v>MAJOR</v>
          </cell>
          <cell r="R659" t="str">
            <v>Highly permeable geology and suitable for infiltration SUDS, but some consideration will need to be given to groundwater protection</v>
          </cell>
        </row>
        <row r="660">
          <cell r="A660" t="str">
            <v>MIN002</v>
          </cell>
          <cell r="B660">
            <v>407</v>
          </cell>
          <cell r="C660">
            <v>0.73306347235</v>
          </cell>
          <cell r="D660">
            <v>0</v>
          </cell>
          <cell r="E660">
            <v>0</v>
          </cell>
          <cell r="F660">
            <v>0</v>
          </cell>
          <cell r="G660">
            <v>0</v>
          </cell>
          <cell r="H660">
            <v>0</v>
          </cell>
          <cell r="I660">
            <v>0</v>
          </cell>
          <cell r="J660">
            <v>0</v>
          </cell>
          <cell r="K660">
            <v>0</v>
          </cell>
          <cell r="L660">
            <v>0</v>
          </cell>
          <cell r="M660">
            <v>0</v>
          </cell>
          <cell r="N660">
            <v>0.00014857302993356557</v>
          </cell>
          <cell r="O660">
            <v>0.020267416879643622</v>
          </cell>
          <cell r="P660" t="str">
            <v>Poor</v>
          </cell>
          <cell r="Q660" t="str">
            <v>NONE</v>
          </cell>
          <cell r="R660" t="str">
            <v>Geology has very low permeability and infiltraion SUDS are likely to be less suitable, although site investigations should be carried out to confirm this</v>
          </cell>
        </row>
        <row r="661">
          <cell r="A661" t="str">
            <v>MIN002</v>
          </cell>
          <cell r="B661">
            <v>408</v>
          </cell>
          <cell r="C661">
            <v>0.47322602233</v>
          </cell>
          <cell r="D661">
            <v>0</v>
          </cell>
          <cell r="E661">
            <v>0</v>
          </cell>
          <cell r="F661">
            <v>0</v>
          </cell>
          <cell r="G661">
            <v>0</v>
          </cell>
          <cell r="H661">
            <v>0</v>
          </cell>
          <cell r="I661">
            <v>0</v>
          </cell>
          <cell r="J661">
            <v>0</v>
          </cell>
          <cell r="K661">
            <v>0</v>
          </cell>
          <cell r="L661">
            <v>0</v>
          </cell>
          <cell r="M661">
            <v>0</v>
          </cell>
          <cell r="N661">
            <v>0</v>
          </cell>
          <cell r="O661">
            <v>0</v>
          </cell>
          <cell r="P661" t="str">
            <v>Poor</v>
          </cell>
          <cell r="Q661" t="str">
            <v>NONE</v>
          </cell>
          <cell r="R661" t="str">
            <v>Geology has very low permeability and infiltraion SUDS are likely to be less suitable, although site investigations should be carried out to confirm this</v>
          </cell>
        </row>
        <row r="662">
          <cell r="A662" t="str">
            <v>MIN003</v>
          </cell>
          <cell r="B662">
            <v>410</v>
          </cell>
          <cell r="C662">
            <v>0.39359443335</v>
          </cell>
          <cell r="D662">
            <v>3.573043500648491E-05</v>
          </cell>
          <cell r="E662">
            <v>0.009077982811487572</v>
          </cell>
          <cell r="F662">
            <v>0.0002612108152428116</v>
          </cell>
          <cell r="G662">
            <v>0.0663654749940359</v>
          </cell>
          <cell r="H662">
            <v>0.0013032165095517715</v>
          </cell>
          <cell r="I662">
            <v>0.3311064382846337</v>
          </cell>
          <cell r="J662">
            <v>0</v>
          </cell>
          <cell r="K662">
            <v>0</v>
          </cell>
          <cell r="L662">
            <v>0.0017137568776277084</v>
          </cell>
          <cell r="M662">
            <v>0.43541186877096066</v>
          </cell>
          <cell r="N662">
            <v>0.16739158140687554</v>
          </cell>
          <cell r="O662">
            <v>42.52895041785924</v>
          </cell>
          <cell r="P662" t="str">
            <v>Poor</v>
          </cell>
          <cell r="Q662" t="str">
            <v>NONE</v>
          </cell>
          <cell r="R662" t="str">
            <v>Geology has very low permeability and infiltraion SUDS are likely to be less suitable, although site investigations should be carried out to confirm this</v>
          </cell>
        </row>
        <row r="663">
          <cell r="A663" t="str">
            <v>MIN004</v>
          </cell>
          <cell r="B663">
            <v>411</v>
          </cell>
          <cell r="C663">
            <v>0.58377819175</v>
          </cell>
          <cell r="D663">
            <v>0</v>
          </cell>
          <cell r="E663">
            <v>0</v>
          </cell>
          <cell r="F663">
            <v>0</v>
          </cell>
          <cell r="G663">
            <v>0</v>
          </cell>
          <cell r="H663">
            <v>0</v>
          </cell>
          <cell r="I663">
            <v>0</v>
          </cell>
          <cell r="J663">
            <v>0.009513462630203003</v>
          </cell>
          <cell r="K663">
            <v>1.629636523708493</v>
          </cell>
          <cell r="L663">
            <v>0.01844807427786681</v>
          </cell>
          <cell r="M663">
            <v>3.160117068190705</v>
          </cell>
          <cell r="N663">
            <v>0.06739361851597307</v>
          </cell>
          <cell r="O663">
            <v>11.544387828868064</v>
          </cell>
          <cell r="P663" t="str">
            <v>Poor</v>
          </cell>
          <cell r="Q663" t="str">
            <v>NONE</v>
          </cell>
          <cell r="R663" t="str">
            <v>Geology has very low permeability and infiltraion SUDS are likely to be less suitable, although site investigations should be carried out to confirm this</v>
          </cell>
        </row>
        <row r="664">
          <cell r="A664" t="str">
            <v>MIN005</v>
          </cell>
          <cell r="B664">
            <v>412</v>
          </cell>
          <cell r="C664">
            <v>2.8156856579</v>
          </cell>
          <cell r="D664">
            <v>0.08514585672425096</v>
          </cell>
          <cell r="E664">
            <v>3.023983038921845</v>
          </cell>
          <cell r="F664">
            <v>0.8326696485838897</v>
          </cell>
          <cell r="G664">
            <v>29.572535778191693</v>
          </cell>
          <cell r="H664">
            <v>1.197242804856181</v>
          </cell>
          <cell r="I664">
            <v>42.520471043955624</v>
          </cell>
          <cell r="J664">
            <v>0.17492252744199321</v>
          </cell>
          <cell r="K664">
            <v>6.2124309562472355</v>
          </cell>
          <cell r="L664">
            <v>0.19690112406349464</v>
          </cell>
          <cell r="M664">
            <v>6.993008026696695</v>
          </cell>
          <cell r="N664">
            <v>0.2843174936905853</v>
          </cell>
          <cell r="O664">
            <v>10.09762907634496</v>
          </cell>
          <cell r="P664" t="str">
            <v>M4</v>
          </cell>
          <cell r="Q664" t="str">
            <v>MINOR</v>
          </cell>
          <cell r="R664" t="str">
            <v>Infiltration or attenuation depending on site characteristics, and not in any SPZ</v>
          </cell>
        </row>
        <row r="665">
          <cell r="A665" t="str">
            <v>MIN006</v>
          </cell>
          <cell r="B665">
            <v>413</v>
          </cell>
          <cell r="C665">
            <v>0.218414903804</v>
          </cell>
          <cell r="D665">
            <v>0</v>
          </cell>
          <cell r="E665">
            <v>0</v>
          </cell>
          <cell r="F665">
            <v>0</v>
          </cell>
          <cell r="G665">
            <v>0</v>
          </cell>
          <cell r="H665">
            <v>0</v>
          </cell>
          <cell r="I665">
            <v>0</v>
          </cell>
          <cell r="J665">
            <v>0</v>
          </cell>
          <cell r="K665">
            <v>0</v>
          </cell>
          <cell r="L665">
            <v>0</v>
          </cell>
          <cell r="M665">
            <v>0</v>
          </cell>
          <cell r="N665">
            <v>0</v>
          </cell>
          <cell r="O665">
            <v>0</v>
          </cell>
          <cell r="P665" t="str">
            <v>M4</v>
          </cell>
          <cell r="Q665" t="str">
            <v>MINOR</v>
          </cell>
          <cell r="R665" t="str">
            <v>Infiltration or attenuation depending on site characteristics, and not in any SPZ</v>
          </cell>
        </row>
        <row r="666">
          <cell r="A666" t="str">
            <v>MIN007</v>
          </cell>
          <cell r="B666">
            <v>409</v>
          </cell>
          <cell r="C666">
            <v>1.9094961220500002</v>
          </cell>
          <cell r="D666">
            <v>0</v>
          </cell>
          <cell r="E666">
            <v>0</v>
          </cell>
          <cell r="F666">
            <v>0</v>
          </cell>
          <cell r="G666">
            <v>0</v>
          </cell>
          <cell r="H666">
            <v>0</v>
          </cell>
          <cell r="I666">
            <v>0</v>
          </cell>
          <cell r="J666">
            <v>0.0019578587165990577</v>
          </cell>
          <cell r="K666">
            <v>0.1025327411766166</v>
          </cell>
          <cell r="L666">
            <v>0.0025038449155729493</v>
          </cell>
          <cell r="M666">
            <v>0.13112594923130125</v>
          </cell>
          <cell r="N666">
            <v>0.00989053498077719</v>
          </cell>
          <cell r="O666">
            <v>0.517965701347374</v>
          </cell>
          <cell r="P666" t="str">
            <v>Poor</v>
          </cell>
          <cell r="Q666" t="str">
            <v>NONE</v>
          </cell>
          <cell r="R666" t="str">
            <v>Geology has very low permeability and infiltraion SUDS are likely to be less suitable, although site investigations should be carried out to confirm this</v>
          </cell>
        </row>
        <row r="667">
          <cell r="A667" t="str">
            <v>MIN008</v>
          </cell>
          <cell r="B667">
            <v>414</v>
          </cell>
          <cell r="C667">
            <v>0.0577571799499</v>
          </cell>
          <cell r="D667">
            <v>0</v>
          </cell>
          <cell r="E667">
            <v>0</v>
          </cell>
          <cell r="F667">
            <v>0</v>
          </cell>
          <cell r="G667">
            <v>0</v>
          </cell>
          <cell r="H667">
            <v>0</v>
          </cell>
          <cell r="I667">
            <v>0</v>
          </cell>
          <cell r="J667">
            <v>0</v>
          </cell>
          <cell r="K667">
            <v>0</v>
          </cell>
          <cell r="L667">
            <v>0</v>
          </cell>
          <cell r="M667">
            <v>0</v>
          </cell>
          <cell r="N667">
            <v>0</v>
          </cell>
          <cell r="O667">
            <v>0</v>
          </cell>
          <cell r="P667" t="str">
            <v>Poor</v>
          </cell>
          <cell r="Q667" t="str">
            <v>NONE</v>
          </cell>
          <cell r="R667" t="str">
            <v>Geology has very low permeability and infiltraion SUDS are likely to be less suitable, although site investigations should be carried out to confirm this</v>
          </cell>
        </row>
        <row r="668">
          <cell r="A668" t="str">
            <v>MIN009</v>
          </cell>
          <cell r="B668">
            <v>415</v>
          </cell>
          <cell r="C668">
            <v>0.32118622395</v>
          </cell>
          <cell r="D668">
            <v>0</v>
          </cell>
          <cell r="E668">
            <v>0</v>
          </cell>
          <cell r="F668">
            <v>0</v>
          </cell>
          <cell r="G668">
            <v>0</v>
          </cell>
          <cell r="H668">
            <v>0</v>
          </cell>
          <cell r="I668">
            <v>0</v>
          </cell>
          <cell r="J668">
            <v>0</v>
          </cell>
          <cell r="K668">
            <v>0</v>
          </cell>
          <cell r="L668">
            <v>0</v>
          </cell>
          <cell r="M668">
            <v>0</v>
          </cell>
          <cell r="N668">
            <v>0</v>
          </cell>
          <cell r="O668">
            <v>0</v>
          </cell>
          <cell r="P668" t="str">
            <v>Poor</v>
          </cell>
          <cell r="Q668" t="str">
            <v>NONE</v>
          </cell>
          <cell r="R668" t="str">
            <v>Geology has very low permeability and infiltraion SUDS are likely to be less suitable, although site investigations should be carried out to confirm this</v>
          </cell>
        </row>
        <row r="669">
          <cell r="A669" t="str">
            <v>MIN014</v>
          </cell>
          <cell r="B669">
            <v>416</v>
          </cell>
          <cell r="C669">
            <v>1.6043092067</v>
          </cell>
          <cell r="D669">
            <v>0</v>
          </cell>
          <cell r="E669">
            <v>0</v>
          </cell>
          <cell r="F669">
            <v>0</v>
          </cell>
          <cell r="G669">
            <v>0</v>
          </cell>
          <cell r="H669">
            <v>0</v>
          </cell>
          <cell r="I669">
            <v>0</v>
          </cell>
          <cell r="J669">
            <v>0.0008592335745776213</v>
          </cell>
          <cell r="K669">
            <v>0.05355785349789461</v>
          </cell>
          <cell r="L669">
            <v>0.004637148213340258</v>
          </cell>
          <cell r="M669">
            <v>0.2890432962657296</v>
          </cell>
          <cell r="N669">
            <v>0.05140396155419933</v>
          </cell>
          <cell r="O669">
            <v>3.2041180926671373</v>
          </cell>
          <cell r="P669" t="str">
            <v>Poor</v>
          </cell>
          <cell r="Q669" t="str">
            <v>NONE</v>
          </cell>
          <cell r="R669" t="str">
            <v>Geology has very low permeability and infiltraion SUDS are likely to be less suitable, although site investigations should be carried out to confirm this</v>
          </cell>
        </row>
        <row r="670">
          <cell r="A670" t="str">
            <v>MIN015</v>
          </cell>
          <cell r="B670">
            <v>417</v>
          </cell>
          <cell r="C670">
            <v>17.5643129264</v>
          </cell>
          <cell r="D670">
            <v>0.09437065137097704</v>
          </cell>
          <cell r="E670">
            <v>0.5372863246425852</v>
          </cell>
          <cell r="F670">
            <v>0.1471835212599755</v>
          </cell>
          <cell r="G670">
            <v>0.8379691359219161</v>
          </cell>
          <cell r="H670">
            <v>0.2561807794636917</v>
          </cell>
          <cell r="I670">
            <v>1.458530034947395</v>
          </cell>
          <cell r="J670">
            <v>0.11349310879600477</v>
          </cell>
          <cell r="K670">
            <v>0.6461574060515582</v>
          </cell>
          <cell r="L670">
            <v>0.3440715427066862</v>
          </cell>
          <cell r="M670">
            <v>1.9589240077221028</v>
          </cell>
          <cell r="N670">
            <v>1.3840880732623975</v>
          </cell>
          <cell r="O670">
            <v>7.880115089398386</v>
          </cell>
          <cell r="P670" t="str">
            <v>Poor</v>
          </cell>
          <cell r="Q670" t="str">
            <v>NONE</v>
          </cell>
          <cell r="R670" t="str">
            <v>Geology has very low permeability and infiltraion SUDS are likely to be less suitable, although site investigations should be carried out to confirm this</v>
          </cell>
        </row>
        <row r="671">
          <cell r="A671" t="str">
            <v>MIN016</v>
          </cell>
          <cell r="B671">
            <v>418</v>
          </cell>
          <cell r="C671">
            <v>4.80486968595</v>
          </cell>
          <cell r="D671">
            <v>0</v>
          </cell>
          <cell r="E671">
            <v>0</v>
          </cell>
          <cell r="F671">
            <v>0</v>
          </cell>
          <cell r="G671">
            <v>0</v>
          </cell>
          <cell r="H671">
            <v>0.006591981546157346</v>
          </cell>
          <cell r="I671">
            <v>0.13719376334873493</v>
          </cell>
          <cell r="J671">
            <v>0.11325658557501285</v>
          </cell>
          <cell r="K671">
            <v>2.3571208581616343</v>
          </cell>
          <cell r="L671">
            <v>0.15693832118601217</v>
          </cell>
          <cell r="M671">
            <v>3.2662347044482427</v>
          </cell>
          <cell r="N671">
            <v>0.33732903045693535</v>
          </cell>
          <cell r="O671">
            <v>7.02056564496067</v>
          </cell>
          <cell r="P671" t="str">
            <v>M4</v>
          </cell>
          <cell r="Q671" t="str">
            <v>MINOR</v>
          </cell>
          <cell r="R671" t="str">
            <v>Infiltration or attenuation depending on site characteristics, and not in any SPZ</v>
          </cell>
        </row>
        <row r="672">
          <cell r="A672" t="str">
            <v>MIN017</v>
          </cell>
          <cell r="B672">
            <v>419</v>
          </cell>
          <cell r="C672">
            <v>2.1152254051</v>
          </cell>
          <cell r="D672">
            <v>0</v>
          </cell>
          <cell r="E672">
            <v>0</v>
          </cell>
          <cell r="F672">
            <v>0</v>
          </cell>
          <cell r="G672">
            <v>0</v>
          </cell>
          <cell r="H672">
            <v>0</v>
          </cell>
          <cell r="I672">
            <v>0</v>
          </cell>
          <cell r="J672">
            <v>0</v>
          </cell>
          <cell r="K672">
            <v>0</v>
          </cell>
          <cell r="L672">
            <v>0</v>
          </cell>
          <cell r="M672">
            <v>0</v>
          </cell>
          <cell r="N672">
            <v>0.016572473139131398</v>
          </cell>
          <cell r="O672">
            <v>0.783484970404273</v>
          </cell>
          <cell r="P672" t="str">
            <v>Poor</v>
          </cell>
          <cell r="Q672" t="str">
            <v>NONE</v>
          </cell>
          <cell r="R672" t="str">
            <v>Geology has very low permeability and infiltraion SUDS are likely to be less suitable, although site investigations should be carried out to confirm this</v>
          </cell>
        </row>
        <row r="673">
          <cell r="A673" t="str">
            <v>MIN018</v>
          </cell>
          <cell r="B673">
            <v>420</v>
          </cell>
          <cell r="C673">
            <v>4.46866714355</v>
          </cell>
          <cell r="D673">
            <v>1.22984114348927</v>
          </cell>
          <cell r="E673">
            <v>27.52143097667058</v>
          </cell>
          <cell r="F673">
            <v>1.554323678786243</v>
          </cell>
          <cell r="G673">
            <v>34.78271325331823</v>
          </cell>
          <cell r="H673">
            <v>2.320098452206945</v>
          </cell>
          <cell r="I673">
            <v>51.91924969295905</v>
          </cell>
          <cell r="J673">
            <v>0.6039602614178019</v>
          </cell>
          <cell r="K673">
            <v>13.515445255070027</v>
          </cell>
          <cell r="L673">
            <v>1.1402630457681504</v>
          </cell>
          <cell r="M673">
            <v>25.516848964998147</v>
          </cell>
          <cell r="N673">
            <v>2.618917210155677</v>
          </cell>
          <cell r="O673">
            <v>58.606227002961695</v>
          </cell>
          <cell r="P673" t="str">
            <v>Poor</v>
          </cell>
          <cell r="Q673" t="str">
            <v>NONE</v>
          </cell>
          <cell r="R673" t="str">
            <v>Geology has very low permeability and infiltraion SUDS are likely to be less suitable, although site investigations should be carried out to confirm this</v>
          </cell>
        </row>
        <row r="674">
          <cell r="A674" t="str">
            <v>MIN019</v>
          </cell>
          <cell r="B674">
            <v>421</v>
          </cell>
          <cell r="C674">
            <v>1.3829015923499999</v>
          </cell>
          <cell r="D674">
            <v>1.3135314763086292</v>
          </cell>
          <cell r="E674">
            <v>94.98372722794481</v>
          </cell>
          <cell r="F674">
            <v>1.3691617575239998</v>
          </cell>
          <cell r="G674">
            <v>99.0064488390203</v>
          </cell>
          <cell r="H674">
            <v>1.3829015892498413</v>
          </cell>
          <cell r="I674">
            <v>99.99999977582219</v>
          </cell>
          <cell r="J674">
            <v>0.030489866476416723</v>
          </cell>
          <cell r="K674">
            <v>2.2047748476885123</v>
          </cell>
          <cell r="L674">
            <v>0.043267026575642034</v>
          </cell>
          <cell r="M674">
            <v>3.1287133383162335</v>
          </cell>
          <cell r="N674">
            <v>0.4406894180381445</v>
          </cell>
          <cell r="O674">
            <v>31.86701211973223</v>
          </cell>
          <cell r="P674" t="str">
            <v>M4</v>
          </cell>
          <cell r="Q674" t="str">
            <v>MINOR</v>
          </cell>
          <cell r="R674" t="str">
            <v>Infiltration or attenuation depending on site characteristics, and not in any SPZ</v>
          </cell>
        </row>
        <row r="675">
          <cell r="A675" t="str">
            <v>MIN020</v>
          </cell>
          <cell r="B675">
            <v>422</v>
          </cell>
          <cell r="C675">
            <v>0.8702026192</v>
          </cell>
          <cell r="D675">
            <v>0</v>
          </cell>
          <cell r="E675">
            <v>0</v>
          </cell>
          <cell r="F675">
            <v>0</v>
          </cell>
          <cell r="G675">
            <v>0</v>
          </cell>
          <cell r="H675">
            <v>0</v>
          </cell>
          <cell r="I675">
            <v>0</v>
          </cell>
          <cell r="J675">
            <v>0</v>
          </cell>
          <cell r="K675">
            <v>0</v>
          </cell>
          <cell r="L675">
            <v>0</v>
          </cell>
          <cell r="M675">
            <v>0</v>
          </cell>
          <cell r="N675">
            <v>0</v>
          </cell>
          <cell r="O675">
            <v>0</v>
          </cell>
          <cell r="P675" t="str">
            <v>M4</v>
          </cell>
          <cell r="Q675" t="str">
            <v>MINOR</v>
          </cell>
          <cell r="R675" t="str">
            <v>Infiltration or attenuation depending on site characteristics, and not in any SPZ</v>
          </cell>
        </row>
        <row r="676">
          <cell r="A676" t="str">
            <v>MIN021</v>
          </cell>
          <cell r="B676">
            <v>423</v>
          </cell>
          <cell r="C676">
            <v>9.35176760923</v>
          </cell>
          <cell r="D676">
            <v>0.004549183904391213</v>
          </cell>
          <cell r="E676">
            <v>0.04864517698131488</v>
          </cell>
          <cell r="F676">
            <v>0.005749183904391213</v>
          </cell>
          <cell r="G676">
            <v>0.06147697574003966</v>
          </cell>
          <cell r="H676">
            <v>0.008592867163847428</v>
          </cell>
          <cell r="I676">
            <v>0.0918849518391202</v>
          </cell>
          <cell r="J676">
            <v>0.019941065497754352</v>
          </cell>
          <cell r="K676">
            <v>0.21323311625144467</v>
          </cell>
          <cell r="L676">
            <v>0.02580914411543422</v>
          </cell>
          <cell r="M676">
            <v>0.2759814528534812</v>
          </cell>
          <cell r="N676">
            <v>0.22877072144771277</v>
          </cell>
          <cell r="O676">
            <v>2.446283216254442</v>
          </cell>
          <cell r="P676" t="str">
            <v>Poor</v>
          </cell>
          <cell r="Q676" t="str">
            <v>NONE</v>
          </cell>
          <cell r="R676" t="str">
            <v>Geology has very low permeability and infiltraion SUDS are likely to be less suitable, although site investigations should be carried out to confirm this</v>
          </cell>
        </row>
        <row r="677">
          <cell r="A677" t="str">
            <v>MIN022</v>
          </cell>
          <cell r="B677">
            <v>424</v>
          </cell>
          <cell r="C677">
            <v>14.887904664399999</v>
          </cell>
          <cell r="D677">
            <v>0</v>
          </cell>
          <cell r="E677">
            <v>0</v>
          </cell>
          <cell r="F677">
            <v>0</v>
          </cell>
          <cell r="G677">
            <v>0</v>
          </cell>
          <cell r="H677">
            <v>0</v>
          </cell>
          <cell r="I677">
            <v>0</v>
          </cell>
          <cell r="J677">
            <v>3.93049350005794E-05</v>
          </cell>
          <cell r="K677">
            <v>0.00026400582141397963</v>
          </cell>
          <cell r="L677">
            <v>0.021443171951010462</v>
          </cell>
          <cell r="M677">
            <v>0.14403082525296818</v>
          </cell>
          <cell r="N677">
            <v>0.3879160058726392</v>
          </cell>
          <cell r="O677">
            <v>2.6055782503781417</v>
          </cell>
          <cell r="P677" t="str">
            <v>Poor</v>
          </cell>
          <cell r="Q677" t="str">
            <v>NONE</v>
          </cell>
          <cell r="R677" t="str">
            <v>Geology has very low permeability and infiltraion SUDS are likely to be less suitable, although site investigations should be carried out to confirm this</v>
          </cell>
        </row>
        <row r="678">
          <cell r="A678" t="str">
            <v>MIN023</v>
          </cell>
          <cell r="B678">
            <v>425</v>
          </cell>
          <cell r="C678">
            <v>2.7006608704999997</v>
          </cell>
          <cell r="D678">
            <v>0</v>
          </cell>
          <cell r="E678">
            <v>0</v>
          </cell>
          <cell r="F678">
            <v>0</v>
          </cell>
          <cell r="G678">
            <v>0</v>
          </cell>
          <cell r="H678">
            <v>0</v>
          </cell>
          <cell r="I678">
            <v>0</v>
          </cell>
          <cell r="J678">
            <v>0</v>
          </cell>
          <cell r="K678">
            <v>0</v>
          </cell>
          <cell r="L678">
            <v>0</v>
          </cell>
          <cell r="M678">
            <v>0</v>
          </cell>
          <cell r="N678">
            <v>0.0014257699999958276</v>
          </cell>
          <cell r="O678">
            <v>0.052793374228133315</v>
          </cell>
          <cell r="P678" t="str">
            <v>Poor</v>
          </cell>
          <cell r="Q678" t="str">
            <v>NONE</v>
          </cell>
          <cell r="R678" t="str">
            <v>Geology has very low permeability and infiltraion SUDS are likely to be less suitable, although site investigations should be carried out to confirm this</v>
          </cell>
        </row>
        <row r="679">
          <cell r="A679" t="str">
            <v>MIN024</v>
          </cell>
          <cell r="B679">
            <v>426</v>
          </cell>
          <cell r="C679">
            <v>4.4502748686</v>
          </cell>
          <cell r="D679">
            <v>0</v>
          </cell>
          <cell r="E679">
            <v>0</v>
          </cell>
          <cell r="F679">
            <v>0</v>
          </cell>
          <cell r="G679">
            <v>0</v>
          </cell>
          <cell r="H679">
            <v>0</v>
          </cell>
          <cell r="I679">
            <v>0</v>
          </cell>
          <cell r="J679">
            <v>0.016694838536564623</v>
          </cell>
          <cell r="K679">
            <v>0.3751417390947946</v>
          </cell>
          <cell r="L679">
            <v>0.021929691151655786</v>
          </cell>
          <cell r="M679">
            <v>0.49277161072422904</v>
          </cell>
          <cell r="N679">
            <v>0.05178875919332641</v>
          </cell>
          <cell r="O679">
            <v>1.1637204604761524</v>
          </cell>
          <cell r="P679" t="str">
            <v>Poor</v>
          </cell>
          <cell r="Q679" t="str">
            <v>NONE</v>
          </cell>
          <cell r="R679" t="str">
            <v>Geology has very low permeability and infiltraion SUDS are likely to be less suitable, although site investigations should be carried out to confirm this</v>
          </cell>
        </row>
        <row r="680">
          <cell r="A680" t="str">
            <v>MIN025</v>
          </cell>
          <cell r="B680">
            <v>427</v>
          </cell>
          <cell r="C680">
            <v>2.7169431332</v>
          </cell>
          <cell r="D680">
            <v>0</v>
          </cell>
          <cell r="E680">
            <v>0</v>
          </cell>
          <cell r="F680">
            <v>0</v>
          </cell>
          <cell r="G680">
            <v>0</v>
          </cell>
          <cell r="H680">
            <v>0</v>
          </cell>
          <cell r="I680">
            <v>0</v>
          </cell>
          <cell r="J680">
            <v>0.030609516844391033</v>
          </cell>
          <cell r="K680">
            <v>1.1266160292556187</v>
          </cell>
          <cell r="L680">
            <v>0.03624302475602746</v>
          </cell>
          <cell r="M680">
            <v>1.3339633175664092</v>
          </cell>
          <cell r="N680">
            <v>0.057816305841768084</v>
          </cell>
          <cell r="O680">
            <v>2.1279910181142574</v>
          </cell>
          <cell r="P680" t="str">
            <v>Poor</v>
          </cell>
          <cell r="Q680" t="str">
            <v>NONE</v>
          </cell>
          <cell r="R680" t="str">
            <v>Geology has very low permeability and infiltraion SUDS are likely to be less suitable, although site investigations should be carried out to confirm this</v>
          </cell>
        </row>
        <row r="681">
          <cell r="A681" t="str">
            <v>MIN027</v>
          </cell>
          <cell r="B681">
            <v>428</v>
          </cell>
          <cell r="C681">
            <v>2.00293045795</v>
          </cell>
          <cell r="D681">
            <v>0</v>
          </cell>
          <cell r="E681">
            <v>0</v>
          </cell>
          <cell r="F681">
            <v>0</v>
          </cell>
          <cell r="G681">
            <v>0</v>
          </cell>
          <cell r="H681">
            <v>0</v>
          </cell>
          <cell r="I681">
            <v>0</v>
          </cell>
          <cell r="J681">
            <v>0.0164</v>
          </cell>
          <cell r="K681">
            <v>0.8188002701194831</v>
          </cell>
          <cell r="L681">
            <v>0.0248</v>
          </cell>
          <cell r="M681">
            <v>1.2381857743270233</v>
          </cell>
          <cell r="N681">
            <v>0.12371258327925438</v>
          </cell>
          <cell r="O681">
            <v>6.176579061355643</v>
          </cell>
          <cell r="P681" t="str">
            <v>Poor</v>
          </cell>
          <cell r="Q681" t="str">
            <v>NONE</v>
          </cell>
          <cell r="R681" t="str">
            <v>Geology has very low permeability and infiltraion SUDS are likely to be less suitable, although site investigations should be carried out to confirm this</v>
          </cell>
        </row>
        <row r="682">
          <cell r="A682" t="str">
            <v>MIN028</v>
          </cell>
          <cell r="B682">
            <v>429</v>
          </cell>
          <cell r="C682">
            <v>7.22661488055</v>
          </cell>
          <cell r="D682">
            <v>0</v>
          </cell>
          <cell r="E682">
            <v>0</v>
          </cell>
          <cell r="F682">
            <v>0</v>
          </cell>
          <cell r="G682">
            <v>0</v>
          </cell>
          <cell r="H682">
            <v>0</v>
          </cell>
          <cell r="I682">
            <v>0</v>
          </cell>
          <cell r="J682">
            <v>0.03303012594738534</v>
          </cell>
          <cell r="K682">
            <v>0.4570622136829783</v>
          </cell>
          <cell r="L682">
            <v>0.07291582534016666</v>
          </cell>
          <cell r="M682">
            <v>1.0089900533708422</v>
          </cell>
          <cell r="N682">
            <v>0.2978574077202518</v>
          </cell>
          <cell r="O682">
            <v>4.121672631565261</v>
          </cell>
          <cell r="P682" t="str">
            <v>M4</v>
          </cell>
          <cell r="Q682" t="str">
            <v>MINOR</v>
          </cell>
          <cell r="R682" t="str">
            <v>Infiltration or attenuation depending on site characteristics, and not in any SPZ</v>
          </cell>
        </row>
        <row r="683">
          <cell r="A683" t="str">
            <v>MIN029</v>
          </cell>
          <cell r="B683">
            <v>430</v>
          </cell>
          <cell r="C683">
            <v>0.7118290954150001</v>
          </cell>
          <cell r="D683">
            <v>0.6839247325855896</v>
          </cell>
          <cell r="E683">
            <v>96.0799069595291</v>
          </cell>
          <cell r="F683">
            <v>0.7094347307871872</v>
          </cell>
          <cell r="G683">
            <v>99.66363209326013</v>
          </cell>
          <cell r="H683">
            <v>0.7118289426479939</v>
          </cell>
          <cell r="I683">
            <v>99.99997853880839</v>
          </cell>
          <cell r="J683">
            <v>0.052905844690117304</v>
          </cell>
          <cell r="K683">
            <v>7.432380192224781</v>
          </cell>
          <cell r="L683">
            <v>0.34041083530129507</v>
          </cell>
          <cell r="M683">
            <v>47.821989504774855</v>
          </cell>
          <cell r="N683">
            <v>0.6228016545117678</v>
          </cell>
          <cell r="O683">
            <v>87.49314386322902</v>
          </cell>
          <cell r="P683" t="str">
            <v>Poor</v>
          </cell>
          <cell r="Q683" t="str">
            <v>NONE</v>
          </cell>
          <cell r="R683" t="str">
            <v>Geology has very low permeability and infiltraion SUDS are likely to be less suitable, although site investigations should be carried out to confirm this</v>
          </cell>
        </row>
        <row r="684">
          <cell r="A684" t="str">
            <v>NEE001</v>
          </cell>
          <cell r="B684">
            <v>105</v>
          </cell>
          <cell r="C684">
            <v>0.6184169100060001</v>
          </cell>
          <cell r="D684">
            <v>0</v>
          </cell>
          <cell r="E684">
            <v>0</v>
          </cell>
          <cell r="F684">
            <v>0</v>
          </cell>
          <cell r="G684">
            <v>0</v>
          </cell>
          <cell r="H684">
            <v>0</v>
          </cell>
          <cell r="I684">
            <v>0</v>
          </cell>
          <cell r="J684">
            <v>0</v>
          </cell>
          <cell r="K684">
            <v>0</v>
          </cell>
          <cell r="L684">
            <v>0</v>
          </cell>
          <cell r="M684">
            <v>0</v>
          </cell>
          <cell r="N684">
            <v>0</v>
          </cell>
          <cell r="O684">
            <v>0</v>
          </cell>
          <cell r="P684" t="str">
            <v>M4</v>
          </cell>
          <cell r="Q684" t="str">
            <v>MINOR</v>
          </cell>
          <cell r="R684" t="str">
            <v>Infiltration or attenuation depending on site characteristics, and not in any SPZ</v>
          </cell>
        </row>
        <row r="685">
          <cell r="A685" t="str">
            <v>NESS001</v>
          </cell>
          <cell r="B685">
            <v>992</v>
          </cell>
          <cell r="C685">
            <v>1.78010288205</v>
          </cell>
          <cell r="D685">
            <v>0</v>
          </cell>
          <cell r="E685">
            <v>0</v>
          </cell>
          <cell r="F685">
            <v>0</v>
          </cell>
          <cell r="G685">
            <v>0</v>
          </cell>
          <cell r="H685">
            <v>0</v>
          </cell>
          <cell r="I685">
            <v>0</v>
          </cell>
          <cell r="J685">
            <v>0</v>
          </cell>
          <cell r="K685">
            <v>0</v>
          </cell>
          <cell r="L685">
            <v>0</v>
          </cell>
          <cell r="M685">
            <v>0</v>
          </cell>
          <cell r="N685">
            <v>0</v>
          </cell>
          <cell r="O685">
            <v>0</v>
          </cell>
          <cell r="P685" t="str">
            <v>G4</v>
          </cell>
          <cell r="Q685" t="str">
            <v>MAJOR</v>
          </cell>
          <cell r="R685" t="str">
            <v>Highly permeable geology and not in any SPZ</v>
          </cell>
        </row>
        <row r="686">
          <cell r="A686" t="str">
            <v>NESS002</v>
          </cell>
          <cell r="B686">
            <v>993</v>
          </cell>
          <cell r="C686">
            <v>2.45576790275</v>
          </cell>
          <cell r="D686">
            <v>0</v>
          </cell>
          <cell r="E686">
            <v>0</v>
          </cell>
          <cell r="F686">
            <v>0</v>
          </cell>
          <cell r="G686">
            <v>0</v>
          </cell>
          <cell r="H686">
            <v>0</v>
          </cell>
          <cell r="I686">
            <v>0</v>
          </cell>
          <cell r="J686">
            <v>0</v>
          </cell>
          <cell r="K686">
            <v>0</v>
          </cell>
          <cell r="L686">
            <v>0</v>
          </cell>
          <cell r="M686">
            <v>0</v>
          </cell>
          <cell r="N686">
            <v>0</v>
          </cell>
          <cell r="O686">
            <v>0</v>
          </cell>
          <cell r="P686" t="str">
            <v>G3</v>
          </cell>
          <cell r="Q686" t="str">
            <v>MAJOR</v>
          </cell>
          <cell r="R686" t="str">
            <v>Highly permeable geology and unlikely to be concerns over groundwater pollution</v>
          </cell>
        </row>
        <row r="687">
          <cell r="A687" t="str">
            <v>NESS003</v>
          </cell>
          <cell r="B687">
            <v>994</v>
          </cell>
          <cell r="C687">
            <v>0.58060505345</v>
          </cell>
          <cell r="D687">
            <v>0</v>
          </cell>
          <cell r="E687">
            <v>0</v>
          </cell>
          <cell r="F687">
            <v>0</v>
          </cell>
          <cell r="G687">
            <v>0</v>
          </cell>
          <cell r="H687">
            <v>0</v>
          </cell>
          <cell r="I687">
            <v>0</v>
          </cell>
          <cell r="J687">
            <v>0</v>
          </cell>
          <cell r="K687">
            <v>0</v>
          </cell>
          <cell r="L687">
            <v>0</v>
          </cell>
          <cell r="M687">
            <v>0</v>
          </cell>
          <cell r="N687">
            <v>0</v>
          </cell>
          <cell r="O687">
            <v>0</v>
          </cell>
          <cell r="P687" t="str">
            <v>G2</v>
          </cell>
          <cell r="Q687" t="str">
            <v>MAJOR</v>
          </cell>
          <cell r="R687" t="str">
            <v>Highly permeable geology and suitable for infiltration SUDS, but some consideration will need to be given to groundwater protection</v>
          </cell>
        </row>
        <row r="688">
          <cell r="A688" t="str">
            <v>NESS004</v>
          </cell>
          <cell r="B688">
            <v>991</v>
          </cell>
          <cell r="C688">
            <v>0.696021019263</v>
          </cell>
          <cell r="D688">
            <v>0</v>
          </cell>
          <cell r="E688">
            <v>0</v>
          </cell>
          <cell r="F688">
            <v>0</v>
          </cell>
          <cell r="G688">
            <v>0</v>
          </cell>
          <cell r="H688">
            <v>0</v>
          </cell>
          <cell r="I688">
            <v>0</v>
          </cell>
          <cell r="J688">
            <v>0</v>
          </cell>
          <cell r="K688">
            <v>0</v>
          </cell>
          <cell r="L688">
            <v>0</v>
          </cell>
          <cell r="M688">
            <v>0</v>
          </cell>
          <cell r="N688">
            <v>0</v>
          </cell>
          <cell r="O688">
            <v>0</v>
          </cell>
          <cell r="P688" t="str">
            <v>G2</v>
          </cell>
          <cell r="Q688" t="str">
            <v>MAJOR</v>
          </cell>
          <cell r="R688" t="str">
            <v>Highly permeable geology and suitable for infiltration SUDS, but some consideration will need to be given to groundwater protection</v>
          </cell>
        </row>
        <row r="689">
          <cell r="A689" t="str">
            <v>NESS005</v>
          </cell>
          <cell r="B689">
            <v>995</v>
          </cell>
          <cell r="C689">
            <v>6.3099081345500005</v>
          </cell>
          <cell r="D689">
            <v>0</v>
          </cell>
          <cell r="E689">
            <v>0</v>
          </cell>
          <cell r="F689">
            <v>0</v>
          </cell>
          <cell r="G689">
            <v>0</v>
          </cell>
          <cell r="H689">
            <v>0</v>
          </cell>
          <cell r="I689">
            <v>0</v>
          </cell>
          <cell r="J689">
            <v>0</v>
          </cell>
          <cell r="K689">
            <v>0</v>
          </cell>
          <cell r="L689">
            <v>0</v>
          </cell>
          <cell r="M689">
            <v>0</v>
          </cell>
          <cell r="N689">
            <v>0</v>
          </cell>
          <cell r="O689">
            <v>0</v>
          </cell>
          <cell r="P689" t="str">
            <v>G2</v>
          </cell>
          <cell r="Q689" t="str">
            <v>MAJOR</v>
          </cell>
          <cell r="R689" t="str">
            <v>Highly permeable geology and suitable for infiltration SUDS, but some consideration will need to be given to groundwater protection</v>
          </cell>
        </row>
        <row r="690">
          <cell r="A690" t="str">
            <v>NESS006</v>
          </cell>
          <cell r="B690">
            <v>1001</v>
          </cell>
          <cell r="C690">
            <v>0.16466984185</v>
          </cell>
          <cell r="D690">
            <v>0</v>
          </cell>
          <cell r="E690">
            <v>0</v>
          </cell>
          <cell r="F690">
            <v>0</v>
          </cell>
          <cell r="G690">
            <v>0</v>
          </cell>
          <cell r="H690">
            <v>0</v>
          </cell>
          <cell r="I690">
            <v>0</v>
          </cell>
          <cell r="J690">
            <v>0</v>
          </cell>
          <cell r="K690">
            <v>0</v>
          </cell>
          <cell r="L690">
            <v>0</v>
          </cell>
          <cell r="M690">
            <v>0</v>
          </cell>
          <cell r="N690">
            <v>0</v>
          </cell>
          <cell r="O690">
            <v>0</v>
          </cell>
          <cell r="P690" t="str">
            <v>G3</v>
          </cell>
          <cell r="Q690" t="str">
            <v>MAJOR</v>
          </cell>
          <cell r="R690" t="str">
            <v>Highly permeable geology and unlikely to be concerns over groundwater pollution</v>
          </cell>
        </row>
        <row r="691">
          <cell r="A691" t="str">
            <v>NESS007</v>
          </cell>
          <cell r="B691">
            <v>996</v>
          </cell>
          <cell r="C691">
            <v>0.513255069499</v>
          </cell>
          <cell r="D691">
            <v>0</v>
          </cell>
          <cell r="E691">
            <v>0</v>
          </cell>
          <cell r="F691">
            <v>0</v>
          </cell>
          <cell r="G691">
            <v>0</v>
          </cell>
          <cell r="H691">
            <v>0</v>
          </cell>
          <cell r="I691">
            <v>0</v>
          </cell>
          <cell r="J691">
            <v>0</v>
          </cell>
          <cell r="K691">
            <v>0</v>
          </cell>
          <cell r="L691">
            <v>0</v>
          </cell>
          <cell r="M691">
            <v>0</v>
          </cell>
          <cell r="N691">
            <v>0</v>
          </cell>
          <cell r="O691">
            <v>0</v>
          </cell>
          <cell r="P691" t="str">
            <v>G2</v>
          </cell>
          <cell r="Q691" t="str">
            <v>MAJOR</v>
          </cell>
          <cell r="R691" t="str">
            <v>Highly permeable geology and suitable for infiltration SUDS, but some consideration will need to be given to groundwater protection</v>
          </cell>
        </row>
        <row r="692">
          <cell r="A692" t="str">
            <v>NESS008</v>
          </cell>
          <cell r="B692">
            <v>997</v>
          </cell>
          <cell r="C692">
            <v>1.3467313190999999</v>
          </cell>
          <cell r="D692">
            <v>0</v>
          </cell>
          <cell r="E692">
            <v>0</v>
          </cell>
          <cell r="F692">
            <v>0</v>
          </cell>
          <cell r="G692">
            <v>0</v>
          </cell>
          <cell r="H692">
            <v>0</v>
          </cell>
          <cell r="I692">
            <v>0</v>
          </cell>
          <cell r="J692">
            <v>0</v>
          </cell>
          <cell r="K692">
            <v>0</v>
          </cell>
          <cell r="L692">
            <v>0</v>
          </cell>
          <cell r="M692">
            <v>0</v>
          </cell>
          <cell r="N692">
            <v>0</v>
          </cell>
          <cell r="O692">
            <v>0</v>
          </cell>
          <cell r="P692" t="str">
            <v>G3</v>
          </cell>
          <cell r="Q692" t="str">
            <v>MAJOR</v>
          </cell>
          <cell r="R692" t="str">
            <v>Highly permeable geology and unlikely to be concerns over groundwater pollution</v>
          </cell>
        </row>
        <row r="693">
          <cell r="A693" t="str">
            <v>NESS010</v>
          </cell>
          <cell r="B693">
            <v>998</v>
          </cell>
          <cell r="C693">
            <v>0.9569454977999999</v>
          </cell>
          <cell r="D693">
            <v>0</v>
          </cell>
          <cell r="E693">
            <v>0</v>
          </cell>
          <cell r="F693">
            <v>0</v>
          </cell>
          <cell r="G693">
            <v>0</v>
          </cell>
          <cell r="H693">
            <v>0</v>
          </cell>
          <cell r="I693">
            <v>0</v>
          </cell>
          <cell r="J693">
            <v>0</v>
          </cell>
          <cell r="K693">
            <v>0</v>
          </cell>
          <cell r="L693">
            <v>0</v>
          </cell>
          <cell r="M693">
            <v>0</v>
          </cell>
          <cell r="N693">
            <v>0</v>
          </cell>
          <cell r="O693">
            <v>0</v>
          </cell>
          <cell r="P693" t="str">
            <v>G4</v>
          </cell>
          <cell r="Q693" t="str">
            <v>MAJOR</v>
          </cell>
          <cell r="R693" t="str">
            <v>Highly permeable geology and not in any SPZ</v>
          </cell>
        </row>
        <row r="694">
          <cell r="A694" t="str">
            <v>NESS011</v>
          </cell>
          <cell r="B694">
            <v>999</v>
          </cell>
          <cell r="C694">
            <v>3.9545564101000004</v>
          </cell>
          <cell r="D694">
            <v>0</v>
          </cell>
          <cell r="E694">
            <v>0</v>
          </cell>
          <cell r="F694">
            <v>0</v>
          </cell>
          <cell r="G694">
            <v>0</v>
          </cell>
          <cell r="H694">
            <v>0</v>
          </cell>
          <cell r="I694">
            <v>0</v>
          </cell>
          <cell r="J694">
            <v>0</v>
          </cell>
          <cell r="K694">
            <v>0</v>
          </cell>
          <cell r="L694">
            <v>0</v>
          </cell>
          <cell r="M694">
            <v>0</v>
          </cell>
          <cell r="N694">
            <v>0</v>
          </cell>
          <cell r="O694">
            <v>0</v>
          </cell>
          <cell r="P694" t="str">
            <v>Poor</v>
          </cell>
          <cell r="Q694" t="str">
            <v>NONE</v>
          </cell>
          <cell r="R694" t="str">
            <v>Geology has very low permeability and infiltraion SUDS are likely to be less suitable, although site investigations should be carried out to confirm this</v>
          </cell>
        </row>
        <row r="695">
          <cell r="A695" t="str">
            <v>NESS012</v>
          </cell>
          <cell r="B695">
            <v>1000</v>
          </cell>
          <cell r="C695">
            <v>5.0221354507500005</v>
          </cell>
          <cell r="D695">
            <v>0</v>
          </cell>
          <cell r="E695">
            <v>0</v>
          </cell>
          <cell r="F695">
            <v>0</v>
          </cell>
          <cell r="G695">
            <v>0</v>
          </cell>
          <cell r="H695">
            <v>0</v>
          </cell>
          <cell r="I695">
            <v>0</v>
          </cell>
          <cell r="J695">
            <v>0.024127762122801398</v>
          </cell>
          <cell r="K695">
            <v>0.4804283428715206</v>
          </cell>
          <cell r="L695">
            <v>0.028388562122522745</v>
          </cell>
          <cell r="M695">
            <v>0.5652687467496168</v>
          </cell>
          <cell r="N695">
            <v>0.11101255838047469</v>
          </cell>
          <cell r="O695">
            <v>2.21046523872422</v>
          </cell>
          <cell r="P695" t="str">
            <v>G2</v>
          </cell>
          <cell r="Q695" t="str">
            <v>MAJOR</v>
          </cell>
          <cell r="R695" t="str">
            <v>Highly permeable geology and suitable for infiltration SUDS, but some consideration will need to be given to groundwater protection</v>
          </cell>
        </row>
        <row r="696">
          <cell r="A696" t="str">
            <v>NESS013</v>
          </cell>
          <cell r="B696">
            <v>1002</v>
          </cell>
          <cell r="C696">
            <v>0.200160360455</v>
          </cell>
          <cell r="D696">
            <v>0</v>
          </cell>
          <cell r="E696">
            <v>0</v>
          </cell>
          <cell r="F696">
            <v>0</v>
          </cell>
          <cell r="G696">
            <v>0</v>
          </cell>
          <cell r="H696">
            <v>0</v>
          </cell>
          <cell r="I696">
            <v>0</v>
          </cell>
          <cell r="J696">
            <v>0</v>
          </cell>
          <cell r="K696">
            <v>0</v>
          </cell>
          <cell r="L696">
            <v>0</v>
          </cell>
          <cell r="M696">
            <v>0</v>
          </cell>
          <cell r="N696">
            <v>0</v>
          </cell>
          <cell r="O696">
            <v>0</v>
          </cell>
          <cell r="P696" t="str">
            <v>G2</v>
          </cell>
          <cell r="Q696" t="str">
            <v>MAJOR</v>
          </cell>
          <cell r="R696" t="str">
            <v>Highly permeable geology and suitable for infiltration SUDS, but some consideration will need to be given to groundwater protection</v>
          </cell>
        </row>
        <row r="697">
          <cell r="A697" t="str">
            <v>ONBY001</v>
          </cell>
          <cell r="B697">
            <v>316</v>
          </cell>
          <cell r="C697">
            <v>0.342448235208</v>
          </cell>
          <cell r="D697">
            <v>0</v>
          </cell>
          <cell r="E697">
            <v>0</v>
          </cell>
          <cell r="F697">
            <v>0</v>
          </cell>
          <cell r="G697">
            <v>0</v>
          </cell>
          <cell r="H697">
            <v>0</v>
          </cell>
          <cell r="I697">
            <v>0</v>
          </cell>
          <cell r="J697">
            <v>0</v>
          </cell>
          <cell r="K697">
            <v>0</v>
          </cell>
          <cell r="L697">
            <v>0</v>
          </cell>
          <cell r="M697">
            <v>0</v>
          </cell>
          <cell r="N697">
            <v>0</v>
          </cell>
          <cell r="O697">
            <v>0</v>
          </cell>
          <cell r="P697" t="str">
            <v>M4</v>
          </cell>
          <cell r="Q697" t="str">
            <v>MINOR</v>
          </cell>
          <cell r="R697" t="str">
            <v>Infiltration or attenuation depending on site characteristics, and not in any SPZ</v>
          </cell>
        </row>
        <row r="698">
          <cell r="A698" t="str">
            <v>ONBY002</v>
          </cell>
          <cell r="B698">
            <v>319</v>
          </cell>
          <cell r="C698">
            <v>0.127171565877</v>
          </cell>
          <cell r="D698">
            <v>0</v>
          </cell>
          <cell r="E698">
            <v>0</v>
          </cell>
          <cell r="F698">
            <v>0</v>
          </cell>
          <cell r="G698">
            <v>0</v>
          </cell>
          <cell r="H698">
            <v>0</v>
          </cell>
          <cell r="I698">
            <v>0</v>
          </cell>
          <cell r="J698">
            <v>0</v>
          </cell>
          <cell r="K698">
            <v>0</v>
          </cell>
          <cell r="L698">
            <v>0</v>
          </cell>
          <cell r="M698">
            <v>0</v>
          </cell>
          <cell r="N698">
            <v>0</v>
          </cell>
          <cell r="O698">
            <v>0</v>
          </cell>
          <cell r="P698" t="str">
            <v>M4</v>
          </cell>
          <cell r="Q698" t="str">
            <v>MINOR</v>
          </cell>
          <cell r="R698" t="str">
            <v>Infiltration or attenuation depending on site characteristics, and not in any SPZ</v>
          </cell>
        </row>
        <row r="699">
          <cell r="A699" t="str">
            <v>ONBY003</v>
          </cell>
          <cell r="B699">
            <v>315</v>
          </cell>
          <cell r="C699">
            <v>0.34846461598199996</v>
          </cell>
          <cell r="D699">
            <v>0</v>
          </cell>
          <cell r="E699">
            <v>0</v>
          </cell>
          <cell r="F699">
            <v>0</v>
          </cell>
          <cell r="G699">
            <v>0</v>
          </cell>
          <cell r="H699">
            <v>0</v>
          </cell>
          <cell r="I699">
            <v>0</v>
          </cell>
          <cell r="J699">
            <v>0</v>
          </cell>
          <cell r="K699">
            <v>0</v>
          </cell>
          <cell r="L699">
            <v>0</v>
          </cell>
          <cell r="M699">
            <v>0</v>
          </cell>
          <cell r="N699">
            <v>0</v>
          </cell>
          <cell r="O699">
            <v>0</v>
          </cell>
          <cell r="P699" t="str">
            <v>M4</v>
          </cell>
          <cell r="Q699" t="str">
            <v>MINOR</v>
          </cell>
          <cell r="R699" t="str">
            <v>Infiltration or attenuation depending on site characteristics, and not in any SPZ</v>
          </cell>
        </row>
        <row r="700">
          <cell r="A700" t="str">
            <v>ONBY004</v>
          </cell>
          <cell r="B700">
            <v>317</v>
          </cell>
          <cell r="C700">
            <v>0.304566088701</v>
          </cell>
          <cell r="D700">
            <v>0</v>
          </cell>
          <cell r="E700">
            <v>0</v>
          </cell>
          <cell r="F700">
            <v>0</v>
          </cell>
          <cell r="G700">
            <v>0</v>
          </cell>
          <cell r="H700">
            <v>0</v>
          </cell>
          <cell r="I700">
            <v>0</v>
          </cell>
          <cell r="J700">
            <v>0</v>
          </cell>
          <cell r="K700">
            <v>0</v>
          </cell>
          <cell r="L700">
            <v>0</v>
          </cell>
          <cell r="M700">
            <v>0</v>
          </cell>
          <cell r="N700">
            <v>0</v>
          </cell>
          <cell r="O700">
            <v>0</v>
          </cell>
          <cell r="P700" t="str">
            <v>M4</v>
          </cell>
          <cell r="Q700" t="str">
            <v>MINOR</v>
          </cell>
          <cell r="R700" t="str">
            <v>Infiltration or attenuation depending on site characteristics, and not in any SPZ</v>
          </cell>
        </row>
        <row r="701">
          <cell r="A701" t="str">
            <v>ONBY005</v>
          </cell>
          <cell r="B701">
            <v>320</v>
          </cell>
          <cell r="C701">
            <v>0.16772997403700002</v>
          </cell>
          <cell r="D701">
            <v>0</v>
          </cell>
          <cell r="E701">
            <v>0</v>
          </cell>
          <cell r="F701">
            <v>0</v>
          </cell>
          <cell r="G701">
            <v>0</v>
          </cell>
          <cell r="H701">
            <v>0</v>
          </cell>
          <cell r="I701">
            <v>0</v>
          </cell>
          <cell r="J701">
            <v>0</v>
          </cell>
          <cell r="K701">
            <v>0</v>
          </cell>
          <cell r="L701">
            <v>0</v>
          </cell>
          <cell r="M701">
            <v>0</v>
          </cell>
          <cell r="N701">
            <v>0</v>
          </cell>
          <cell r="O701">
            <v>0</v>
          </cell>
          <cell r="P701" t="str">
            <v>M4</v>
          </cell>
          <cell r="Q701" t="str">
            <v>MINOR</v>
          </cell>
          <cell r="R701" t="str">
            <v>Infiltration or attenuation depending on site characteristics, and not in any SPZ</v>
          </cell>
        </row>
        <row r="702">
          <cell r="A702" t="str">
            <v>ONBY006</v>
          </cell>
          <cell r="B702">
            <v>318</v>
          </cell>
          <cell r="C702">
            <v>0.255741077322</v>
          </cell>
          <cell r="D702">
            <v>0</v>
          </cell>
          <cell r="E702">
            <v>0</v>
          </cell>
          <cell r="F702">
            <v>0</v>
          </cell>
          <cell r="G702">
            <v>0</v>
          </cell>
          <cell r="H702">
            <v>0</v>
          </cell>
          <cell r="I702">
            <v>0</v>
          </cell>
          <cell r="J702">
            <v>0</v>
          </cell>
          <cell r="K702">
            <v>0</v>
          </cell>
          <cell r="L702">
            <v>0</v>
          </cell>
          <cell r="M702">
            <v>0</v>
          </cell>
          <cell r="N702">
            <v>0</v>
          </cell>
          <cell r="O702">
            <v>0</v>
          </cell>
          <cell r="P702" t="str">
            <v>M4</v>
          </cell>
          <cell r="Q702" t="str">
            <v>MINOR</v>
          </cell>
          <cell r="R702" t="str">
            <v>Infiltration or attenuation depending on site characteristics, and not in any SPZ</v>
          </cell>
        </row>
        <row r="703">
          <cell r="A703" t="str">
            <v>ONBY007sd</v>
          </cell>
          <cell r="B703">
            <v>321</v>
          </cell>
          <cell r="C703">
            <v>0.7337630614980001</v>
          </cell>
          <cell r="D703">
            <v>0</v>
          </cell>
          <cell r="E703">
            <v>0</v>
          </cell>
          <cell r="F703">
            <v>0.0026233602419842438</v>
          </cell>
          <cell r="G703">
            <v>0.35752143704652734</v>
          </cell>
          <cell r="H703">
            <v>0.005680669898881996</v>
          </cell>
          <cell r="I703">
            <v>0.7741831385304041</v>
          </cell>
          <cell r="J703">
            <v>0</v>
          </cell>
          <cell r="K703">
            <v>0</v>
          </cell>
          <cell r="L703">
            <v>0</v>
          </cell>
          <cell r="M703">
            <v>0</v>
          </cell>
          <cell r="N703">
            <v>0</v>
          </cell>
          <cell r="O703">
            <v>0</v>
          </cell>
          <cell r="P703" t="str">
            <v>M4</v>
          </cell>
          <cell r="Q703" t="str">
            <v>MINOR</v>
          </cell>
          <cell r="R703" t="str">
            <v>Infiltration or attenuation depending on site characteristics, and not in any SPZ</v>
          </cell>
        </row>
        <row r="704">
          <cell r="A704" t="str">
            <v>ONBY008sd</v>
          </cell>
          <cell r="B704">
            <v>322</v>
          </cell>
          <cell r="C704">
            <v>0.351010601353</v>
          </cell>
          <cell r="D704">
            <v>0</v>
          </cell>
          <cell r="E704">
            <v>0</v>
          </cell>
          <cell r="F704">
            <v>0</v>
          </cell>
          <cell r="G704">
            <v>0</v>
          </cell>
          <cell r="H704">
            <v>0</v>
          </cell>
          <cell r="I704">
            <v>0</v>
          </cell>
          <cell r="J704">
            <v>0</v>
          </cell>
          <cell r="K704">
            <v>0</v>
          </cell>
          <cell r="L704">
            <v>1.4382222017047064E-05</v>
          </cell>
          <cell r="M704">
            <v>0.004097375395959431</v>
          </cell>
          <cell r="N704">
            <v>1.4382222017047064E-05</v>
          </cell>
          <cell r="O704">
            <v>0.004097375395959431</v>
          </cell>
          <cell r="P704" t="str">
            <v>M4</v>
          </cell>
          <cell r="Q704" t="str">
            <v>MINOR</v>
          </cell>
          <cell r="R704" t="str">
            <v>Infiltration or attenuation depending on site characteristics, and not in any SPZ</v>
          </cell>
        </row>
        <row r="705">
          <cell r="A705" t="str">
            <v>OSW002</v>
          </cell>
          <cell r="B705">
            <v>1223</v>
          </cell>
          <cell r="C705">
            <v>2.7460317491099997</v>
          </cell>
          <cell r="D705">
            <v>0</v>
          </cell>
          <cell r="E705">
            <v>0</v>
          </cell>
          <cell r="F705">
            <v>0</v>
          </cell>
          <cell r="G705">
            <v>0</v>
          </cell>
          <cell r="H705">
            <v>0</v>
          </cell>
          <cell r="I705">
            <v>0</v>
          </cell>
          <cell r="J705">
            <v>0.20466524056602156</v>
          </cell>
          <cell r="K705">
            <v>7.4531272492517395</v>
          </cell>
          <cell r="L705">
            <v>0.3690540918460442</v>
          </cell>
          <cell r="M705">
            <v>13.439542057940743</v>
          </cell>
          <cell r="N705">
            <v>0.7949047875206122</v>
          </cell>
          <cell r="O705">
            <v>28.947399744312648</v>
          </cell>
          <cell r="P705" t="str">
            <v>M4</v>
          </cell>
          <cell r="Q705" t="str">
            <v>MINOR</v>
          </cell>
          <cell r="R705" t="str">
            <v>Infiltration or attenuation depending on site characteristics, and not in any SPZ</v>
          </cell>
        </row>
        <row r="706">
          <cell r="A706" t="str">
            <v>OSW003</v>
          </cell>
          <cell r="B706">
            <v>480</v>
          </cell>
          <cell r="C706">
            <v>1.7252866662500002</v>
          </cell>
          <cell r="D706">
            <v>0</v>
          </cell>
          <cell r="E706">
            <v>0</v>
          </cell>
          <cell r="F706">
            <v>0</v>
          </cell>
          <cell r="G706">
            <v>0</v>
          </cell>
          <cell r="H706">
            <v>0</v>
          </cell>
          <cell r="I706">
            <v>0</v>
          </cell>
          <cell r="J706">
            <v>0</v>
          </cell>
          <cell r="K706">
            <v>0</v>
          </cell>
          <cell r="L706">
            <v>0</v>
          </cell>
          <cell r="M706">
            <v>0</v>
          </cell>
          <cell r="N706">
            <v>0</v>
          </cell>
          <cell r="O706">
            <v>0</v>
          </cell>
          <cell r="P706" t="str">
            <v>M4</v>
          </cell>
          <cell r="Q706" t="str">
            <v>MINOR</v>
          </cell>
          <cell r="R706" t="str">
            <v>Infiltration or attenuation depending on site characteristics, and not in any SPZ</v>
          </cell>
        </row>
        <row r="707">
          <cell r="A707" t="str">
            <v>OSW004</v>
          </cell>
          <cell r="B707">
            <v>469</v>
          </cell>
          <cell r="C707">
            <v>4.68795525948</v>
          </cell>
          <cell r="D707">
            <v>0</v>
          </cell>
          <cell r="E707">
            <v>0</v>
          </cell>
          <cell r="F707">
            <v>0</v>
          </cell>
          <cell r="G707">
            <v>0</v>
          </cell>
          <cell r="H707">
            <v>0</v>
          </cell>
          <cell r="I707">
            <v>0</v>
          </cell>
          <cell r="J707">
            <v>0.1136</v>
          </cell>
          <cell r="K707">
            <v>2.423231317540364</v>
          </cell>
          <cell r="L707">
            <v>0.3012</v>
          </cell>
          <cell r="M707">
            <v>6.424975993337656</v>
          </cell>
          <cell r="N707">
            <v>0.9666557062201022</v>
          </cell>
          <cell r="O707">
            <v>20.6199857446448</v>
          </cell>
          <cell r="P707" t="str">
            <v>M4</v>
          </cell>
          <cell r="Q707" t="str">
            <v>MINOR</v>
          </cell>
          <cell r="R707" t="str">
            <v>Infiltration or attenuation depending on site characteristics, and not in any SPZ</v>
          </cell>
        </row>
        <row r="708">
          <cell r="A708" t="str">
            <v>OSW005</v>
          </cell>
          <cell r="B708">
            <v>481</v>
          </cell>
          <cell r="C708">
            <v>5.930950418869999</v>
          </cell>
          <cell r="D708">
            <v>0</v>
          </cell>
          <cell r="E708">
            <v>0</v>
          </cell>
          <cell r="F708">
            <v>0</v>
          </cell>
          <cell r="G708">
            <v>0</v>
          </cell>
          <cell r="H708">
            <v>0</v>
          </cell>
          <cell r="I708">
            <v>0</v>
          </cell>
          <cell r="J708">
            <v>0.09759809010104072</v>
          </cell>
          <cell r="K708">
            <v>1.6455725171891706</v>
          </cell>
          <cell r="L708">
            <v>0.12900116774329862</v>
          </cell>
          <cell r="M708">
            <v>2.175050516909846</v>
          </cell>
          <cell r="N708">
            <v>0.25101891002079463</v>
          </cell>
          <cell r="O708">
            <v>4.232355563488595</v>
          </cell>
          <cell r="P708" t="str">
            <v>M4</v>
          </cell>
          <cell r="Q708" t="str">
            <v>MINOR</v>
          </cell>
          <cell r="R708" t="str">
            <v>Infiltration or attenuation depending on site characteristics, and not in any SPZ</v>
          </cell>
        </row>
        <row r="709">
          <cell r="A709" t="str">
            <v>OSW006</v>
          </cell>
          <cell r="B709">
            <v>482</v>
          </cell>
          <cell r="C709">
            <v>1.55241594315</v>
          </cell>
          <cell r="D709">
            <v>0</v>
          </cell>
          <cell r="E709">
            <v>0</v>
          </cell>
          <cell r="F709">
            <v>0</v>
          </cell>
          <cell r="G709">
            <v>0</v>
          </cell>
          <cell r="H709">
            <v>0</v>
          </cell>
          <cell r="I709">
            <v>0</v>
          </cell>
          <cell r="J709">
            <v>0.03310364687517867</v>
          </cell>
          <cell r="K709">
            <v>2.132395446030283</v>
          </cell>
          <cell r="L709">
            <v>0.05423025172993792</v>
          </cell>
          <cell r="M709">
            <v>3.493281035229487</v>
          </cell>
          <cell r="N709">
            <v>0.09151172146515255</v>
          </cell>
          <cell r="O709">
            <v>5.894793973802313</v>
          </cell>
          <cell r="P709" t="str">
            <v>M4</v>
          </cell>
          <cell r="Q709" t="str">
            <v>MINOR</v>
          </cell>
          <cell r="R709" t="str">
            <v>Infiltration or attenuation depending on site characteristics, and not in any SPZ</v>
          </cell>
        </row>
        <row r="710">
          <cell r="A710" t="str">
            <v>OSW009</v>
          </cell>
          <cell r="B710">
            <v>483</v>
          </cell>
          <cell r="C710">
            <v>0.19320057105000002</v>
          </cell>
          <cell r="D710">
            <v>0</v>
          </cell>
          <cell r="E710">
            <v>0</v>
          </cell>
          <cell r="F710">
            <v>0</v>
          </cell>
          <cell r="G710">
            <v>0</v>
          </cell>
          <cell r="H710">
            <v>0</v>
          </cell>
          <cell r="I710">
            <v>0</v>
          </cell>
          <cell r="J710">
            <v>0</v>
          </cell>
          <cell r="K710">
            <v>0</v>
          </cell>
          <cell r="L710">
            <v>0</v>
          </cell>
          <cell r="M710">
            <v>0</v>
          </cell>
          <cell r="N710">
            <v>0.0017770299999974668</v>
          </cell>
          <cell r="O710">
            <v>0.9197850660273535</v>
          </cell>
          <cell r="P710" t="str">
            <v>M4</v>
          </cell>
          <cell r="Q710" t="str">
            <v>MINOR</v>
          </cell>
          <cell r="R710" t="str">
            <v>Infiltration or attenuation depending on site characteristics, and not in any SPZ</v>
          </cell>
        </row>
        <row r="711">
          <cell r="A711" t="str">
            <v>OSW010</v>
          </cell>
          <cell r="B711">
            <v>484</v>
          </cell>
          <cell r="C711">
            <v>0.34274314159999997</v>
          </cell>
          <cell r="D711">
            <v>0</v>
          </cell>
          <cell r="E711">
            <v>0</v>
          </cell>
          <cell r="F711">
            <v>0</v>
          </cell>
          <cell r="G711">
            <v>0</v>
          </cell>
          <cell r="H711">
            <v>0</v>
          </cell>
          <cell r="I711">
            <v>0</v>
          </cell>
          <cell r="J711">
            <v>0</v>
          </cell>
          <cell r="K711">
            <v>0</v>
          </cell>
          <cell r="L711">
            <v>0</v>
          </cell>
          <cell r="M711">
            <v>0</v>
          </cell>
          <cell r="N711">
            <v>0</v>
          </cell>
          <cell r="O711">
            <v>0</v>
          </cell>
          <cell r="P711" t="str">
            <v>M4</v>
          </cell>
          <cell r="Q711" t="str">
            <v>MINOR</v>
          </cell>
          <cell r="R711" t="str">
            <v>Infiltration or attenuation depending on site characteristics, and not in any SPZ</v>
          </cell>
        </row>
        <row r="712">
          <cell r="A712" t="str">
            <v>OSW011</v>
          </cell>
          <cell r="B712">
            <v>485</v>
          </cell>
          <cell r="C712">
            <v>0.016823836249999998</v>
          </cell>
          <cell r="D712">
            <v>0</v>
          </cell>
          <cell r="E712">
            <v>0</v>
          </cell>
          <cell r="F712">
            <v>0</v>
          </cell>
          <cell r="G712">
            <v>0</v>
          </cell>
          <cell r="H712">
            <v>0</v>
          </cell>
          <cell r="I712">
            <v>0</v>
          </cell>
          <cell r="J712">
            <v>0</v>
          </cell>
          <cell r="K712">
            <v>0</v>
          </cell>
          <cell r="L712">
            <v>0</v>
          </cell>
          <cell r="M712">
            <v>0</v>
          </cell>
          <cell r="N712">
            <v>0</v>
          </cell>
          <cell r="O712">
            <v>0</v>
          </cell>
          <cell r="P712" t="str">
            <v>M4</v>
          </cell>
          <cell r="Q712" t="str">
            <v>MINOR</v>
          </cell>
          <cell r="R712" t="str">
            <v>Infiltration or attenuation depending on site characteristics, and not in any SPZ</v>
          </cell>
        </row>
        <row r="713">
          <cell r="A713" t="str">
            <v>OSW012</v>
          </cell>
          <cell r="B713">
            <v>486</v>
          </cell>
          <cell r="C713">
            <v>0.24131342740099998</v>
          </cell>
          <cell r="D713">
            <v>0</v>
          </cell>
          <cell r="E713">
            <v>0</v>
          </cell>
          <cell r="F713">
            <v>0</v>
          </cell>
          <cell r="G713">
            <v>0</v>
          </cell>
          <cell r="H713">
            <v>0</v>
          </cell>
          <cell r="I713">
            <v>0</v>
          </cell>
          <cell r="J713">
            <v>0</v>
          </cell>
          <cell r="K713">
            <v>0</v>
          </cell>
          <cell r="L713">
            <v>0</v>
          </cell>
          <cell r="M713">
            <v>0</v>
          </cell>
          <cell r="N713">
            <v>0.16019437833688618</v>
          </cell>
          <cell r="O713">
            <v>66.38436164212483</v>
          </cell>
          <cell r="P713" t="str">
            <v>M4</v>
          </cell>
          <cell r="Q713" t="str">
            <v>MINOR</v>
          </cell>
          <cell r="R713" t="str">
            <v>Infiltration or attenuation depending on site characteristics, and not in any SPZ</v>
          </cell>
        </row>
        <row r="714">
          <cell r="A714" t="str">
            <v>OSW013</v>
          </cell>
          <cell r="B714">
            <v>487</v>
          </cell>
          <cell r="C714">
            <v>0.9674436907499999</v>
          </cell>
          <cell r="D714">
            <v>0</v>
          </cell>
          <cell r="E714">
            <v>0</v>
          </cell>
          <cell r="F714">
            <v>0</v>
          </cell>
          <cell r="G714">
            <v>0</v>
          </cell>
          <cell r="H714">
            <v>0</v>
          </cell>
          <cell r="I714">
            <v>0</v>
          </cell>
          <cell r="J714">
            <v>0</v>
          </cell>
          <cell r="K714">
            <v>0</v>
          </cell>
          <cell r="L714">
            <v>0</v>
          </cell>
          <cell r="M714">
            <v>0</v>
          </cell>
          <cell r="N714">
            <v>0.061367848609812835</v>
          </cell>
          <cell r="O714">
            <v>6.343299273804566</v>
          </cell>
          <cell r="P714" t="str">
            <v>M4</v>
          </cell>
          <cell r="Q714" t="str">
            <v>MINOR</v>
          </cell>
          <cell r="R714" t="str">
            <v>Infiltration or attenuation depending on site characteristics, and not in any SPZ</v>
          </cell>
        </row>
        <row r="715">
          <cell r="A715" t="str">
            <v>OSW014</v>
          </cell>
          <cell r="B715">
            <v>488</v>
          </cell>
          <cell r="C715">
            <v>0.29449980405000004</v>
          </cell>
          <cell r="D715">
            <v>0</v>
          </cell>
          <cell r="E715">
            <v>0</v>
          </cell>
          <cell r="F715">
            <v>0</v>
          </cell>
          <cell r="G715">
            <v>0</v>
          </cell>
          <cell r="H715">
            <v>0</v>
          </cell>
          <cell r="I715">
            <v>0</v>
          </cell>
          <cell r="J715">
            <v>0</v>
          </cell>
          <cell r="K715">
            <v>0</v>
          </cell>
          <cell r="L715">
            <v>0.0009040435261251299</v>
          </cell>
          <cell r="M715">
            <v>0.30697593468403184</v>
          </cell>
          <cell r="N715">
            <v>0.007616360726587981</v>
          </cell>
          <cell r="O715">
            <v>2.586202307046316</v>
          </cell>
          <cell r="P715" t="str">
            <v>M4</v>
          </cell>
          <cell r="Q715" t="str">
            <v>MINOR</v>
          </cell>
          <cell r="R715" t="str">
            <v>Infiltration or attenuation depending on site characteristics, and not in any SPZ</v>
          </cell>
        </row>
        <row r="716">
          <cell r="A716" t="str">
            <v>OSW016</v>
          </cell>
          <cell r="B716">
            <v>489</v>
          </cell>
          <cell r="C716">
            <v>0.06312945095</v>
          </cell>
          <cell r="D716">
            <v>0</v>
          </cell>
          <cell r="E716">
            <v>0</v>
          </cell>
          <cell r="F716">
            <v>0</v>
          </cell>
          <cell r="G716">
            <v>0</v>
          </cell>
          <cell r="H716">
            <v>0</v>
          </cell>
          <cell r="I716">
            <v>0</v>
          </cell>
          <cell r="J716">
            <v>0</v>
          </cell>
          <cell r="K716">
            <v>0</v>
          </cell>
          <cell r="L716">
            <v>0</v>
          </cell>
          <cell r="M716">
            <v>0</v>
          </cell>
          <cell r="N716">
            <v>4.26231839619506E-05</v>
          </cell>
          <cell r="O716">
            <v>0.06751711494482845</v>
          </cell>
          <cell r="P716" t="str">
            <v>M4</v>
          </cell>
          <cell r="Q716" t="str">
            <v>MINOR</v>
          </cell>
          <cell r="R716" t="str">
            <v>Infiltration or attenuation depending on site characteristics, and not in any SPZ</v>
          </cell>
        </row>
        <row r="717">
          <cell r="A717" t="str">
            <v>OSW017</v>
          </cell>
          <cell r="B717">
            <v>490</v>
          </cell>
          <cell r="C717">
            <v>0.11919195095</v>
          </cell>
          <cell r="D717">
            <v>0</v>
          </cell>
          <cell r="E717">
            <v>0</v>
          </cell>
          <cell r="F717">
            <v>0</v>
          </cell>
          <cell r="G717">
            <v>0</v>
          </cell>
          <cell r="H717">
            <v>0</v>
          </cell>
          <cell r="I717">
            <v>0</v>
          </cell>
          <cell r="J717">
            <v>0</v>
          </cell>
          <cell r="K717">
            <v>0</v>
          </cell>
          <cell r="L717">
            <v>0</v>
          </cell>
          <cell r="M717">
            <v>0</v>
          </cell>
          <cell r="N717">
            <v>0</v>
          </cell>
          <cell r="O717">
            <v>0</v>
          </cell>
          <cell r="P717" t="str">
            <v>M4</v>
          </cell>
          <cell r="Q717" t="str">
            <v>MINOR</v>
          </cell>
          <cell r="R717" t="str">
            <v>Infiltration or attenuation depending on site characteristics, and not in any SPZ</v>
          </cell>
        </row>
        <row r="718">
          <cell r="A718" t="str">
            <v>OSW018</v>
          </cell>
          <cell r="B718">
            <v>491</v>
          </cell>
          <cell r="C718">
            <v>0.36472837395</v>
          </cell>
          <cell r="D718">
            <v>0</v>
          </cell>
          <cell r="E718">
            <v>0</v>
          </cell>
          <cell r="F718">
            <v>0</v>
          </cell>
          <cell r="G718">
            <v>0</v>
          </cell>
          <cell r="H718">
            <v>0</v>
          </cell>
          <cell r="I718">
            <v>0</v>
          </cell>
          <cell r="J718">
            <v>0</v>
          </cell>
          <cell r="K718">
            <v>0</v>
          </cell>
          <cell r="L718">
            <v>0</v>
          </cell>
          <cell r="M718">
            <v>0</v>
          </cell>
          <cell r="N718">
            <v>0</v>
          </cell>
          <cell r="O718">
            <v>0</v>
          </cell>
          <cell r="P718" t="str">
            <v>M4</v>
          </cell>
          <cell r="Q718" t="str">
            <v>MINOR</v>
          </cell>
          <cell r="R718" t="str">
            <v>Infiltration or attenuation depending on site characteristics, and not in any SPZ</v>
          </cell>
        </row>
        <row r="719">
          <cell r="A719" t="str">
            <v>OSW019</v>
          </cell>
          <cell r="B719">
            <v>492</v>
          </cell>
          <cell r="C719">
            <v>1.00671752576</v>
          </cell>
          <cell r="D719">
            <v>0</v>
          </cell>
          <cell r="E719">
            <v>0</v>
          </cell>
          <cell r="F719">
            <v>0</v>
          </cell>
          <cell r="G719">
            <v>0</v>
          </cell>
          <cell r="H719">
            <v>0</v>
          </cell>
          <cell r="I719">
            <v>0</v>
          </cell>
          <cell r="J719">
            <v>0</v>
          </cell>
          <cell r="K719">
            <v>0</v>
          </cell>
          <cell r="L719">
            <v>0</v>
          </cell>
          <cell r="M719">
            <v>0</v>
          </cell>
          <cell r="N719">
            <v>0.03894354727795336</v>
          </cell>
          <cell r="O719">
            <v>3.8683688603269073</v>
          </cell>
          <cell r="P719" t="str">
            <v>M4</v>
          </cell>
          <cell r="Q719" t="str">
            <v>MINOR</v>
          </cell>
          <cell r="R719" t="str">
            <v>Infiltration or attenuation depending on site characteristics, and not in any SPZ</v>
          </cell>
        </row>
        <row r="720">
          <cell r="A720" t="str">
            <v>OSW020</v>
          </cell>
          <cell r="B720">
            <v>493</v>
          </cell>
          <cell r="C720">
            <v>0.39913834125</v>
          </cell>
          <cell r="D720">
            <v>0</v>
          </cell>
          <cell r="E720">
            <v>0</v>
          </cell>
          <cell r="F720">
            <v>0</v>
          </cell>
          <cell r="G720">
            <v>0</v>
          </cell>
          <cell r="H720">
            <v>0</v>
          </cell>
          <cell r="I720">
            <v>0</v>
          </cell>
          <cell r="J720">
            <v>0</v>
          </cell>
          <cell r="K720">
            <v>0</v>
          </cell>
          <cell r="L720">
            <v>0</v>
          </cell>
          <cell r="M720">
            <v>0</v>
          </cell>
          <cell r="N720">
            <v>0</v>
          </cell>
          <cell r="O720">
            <v>0</v>
          </cell>
          <cell r="P720" t="str">
            <v>M4</v>
          </cell>
          <cell r="Q720" t="str">
            <v>MINOR</v>
          </cell>
          <cell r="R720" t="str">
            <v>Infiltration or attenuation depending on site characteristics, and not in any SPZ</v>
          </cell>
        </row>
        <row r="721">
          <cell r="A721" t="str">
            <v>OSW021</v>
          </cell>
          <cell r="B721">
            <v>516</v>
          </cell>
          <cell r="C721">
            <v>14.142043653499998</v>
          </cell>
          <cell r="D721">
            <v>0</v>
          </cell>
          <cell r="E721">
            <v>0</v>
          </cell>
          <cell r="F721">
            <v>0</v>
          </cell>
          <cell r="G721">
            <v>0</v>
          </cell>
          <cell r="H721">
            <v>0</v>
          </cell>
          <cell r="I721">
            <v>0</v>
          </cell>
          <cell r="J721">
            <v>0</v>
          </cell>
          <cell r="K721">
            <v>0</v>
          </cell>
          <cell r="L721">
            <v>0</v>
          </cell>
          <cell r="M721">
            <v>0</v>
          </cell>
          <cell r="N721">
            <v>0.0268</v>
          </cell>
          <cell r="O721">
            <v>0.1895058497671042</v>
          </cell>
          <cell r="P721" t="str">
            <v>M4</v>
          </cell>
          <cell r="Q721" t="str">
            <v>MINOR</v>
          </cell>
          <cell r="R721" t="str">
            <v>Infiltration or attenuation depending on site characteristics, and not in any SPZ</v>
          </cell>
        </row>
        <row r="722">
          <cell r="A722" t="str">
            <v>OSW022</v>
          </cell>
          <cell r="B722">
            <v>494</v>
          </cell>
          <cell r="C722">
            <v>4.9882258117500005</v>
          </cell>
          <cell r="D722">
            <v>0</v>
          </cell>
          <cell r="E722">
            <v>0</v>
          </cell>
          <cell r="F722">
            <v>0</v>
          </cell>
          <cell r="G722">
            <v>0</v>
          </cell>
          <cell r="H722">
            <v>0</v>
          </cell>
          <cell r="I722">
            <v>0</v>
          </cell>
          <cell r="J722">
            <v>0.03761973109998743</v>
          </cell>
          <cell r="K722">
            <v>0.754170571255463</v>
          </cell>
          <cell r="L722">
            <v>0.0397059459001513</v>
          </cell>
          <cell r="M722">
            <v>0.795993353120103</v>
          </cell>
          <cell r="N722">
            <v>0.15140801284341868</v>
          </cell>
          <cell r="O722">
            <v>3.0353079142241315</v>
          </cell>
          <cell r="P722" t="str">
            <v>M4</v>
          </cell>
          <cell r="Q722" t="str">
            <v>MINOR</v>
          </cell>
          <cell r="R722" t="str">
            <v>Infiltration or attenuation depending on site characteristics, and not in any SPZ</v>
          </cell>
        </row>
        <row r="723">
          <cell r="A723" t="str">
            <v>OSW023</v>
          </cell>
          <cell r="B723">
            <v>495</v>
          </cell>
          <cell r="C723">
            <v>0.0926215851999</v>
          </cell>
          <cell r="D723">
            <v>0</v>
          </cell>
          <cell r="E723">
            <v>0</v>
          </cell>
          <cell r="F723">
            <v>0</v>
          </cell>
          <cell r="G723">
            <v>0</v>
          </cell>
          <cell r="H723">
            <v>0</v>
          </cell>
          <cell r="I723">
            <v>0</v>
          </cell>
          <cell r="J723">
            <v>0</v>
          </cell>
          <cell r="K723">
            <v>0</v>
          </cell>
          <cell r="L723">
            <v>0</v>
          </cell>
          <cell r="M723">
            <v>0</v>
          </cell>
          <cell r="N723">
            <v>0</v>
          </cell>
          <cell r="O723">
            <v>0</v>
          </cell>
          <cell r="P723" t="str">
            <v>M4</v>
          </cell>
          <cell r="Q723" t="str">
            <v>MINOR</v>
          </cell>
          <cell r="R723" t="str">
            <v>Infiltration or attenuation depending on site characteristics, and not in any SPZ</v>
          </cell>
        </row>
        <row r="724">
          <cell r="A724" t="str">
            <v>OSW024</v>
          </cell>
          <cell r="B724">
            <v>496</v>
          </cell>
          <cell r="C724">
            <v>32.7007187213</v>
          </cell>
          <cell r="D724">
            <v>0</v>
          </cell>
          <cell r="E724">
            <v>0</v>
          </cell>
          <cell r="F724">
            <v>0</v>
          </cell>
          <cell r="G724">
            <v>0</v>
          </cell>
          <cell r="H724">
            <v>0</v>
          </cell>
          <cell r="I724">
            <v>0</v>
          </cell>
          <cell r="J724">
            <v>0.23610771584360646</v>
          </cell>
          <cell r="K724">
            <v>0.7220260748881182</v>
          </cell>
          <cell r="L724">
            <v>0.7346385558479597</v>
          </cell>
          <cell r="M724">
            <v>2.246551710710395</v>
          </cell>
          <cell r="N724">
            <v>2.7327870853586855</v>
          </cell>
          <cell r="O724">
            <v>8.356963370284127</v>
          </cell>
          <cell r="P724" t="str">
            <v>G3</v>
          </cell>
          <cell r="Q724" t="str">
            <v>MAJOR</v>
          </cell>
          <cell r="R724" t="str">
            <v>Highly permeable geology and unlikely to be concerns over groundwater pollution</v>
          </cell>
        </row>
        <row r="725">
          <cell r="A725" t="str">
            <v>OSW025</v>
          </cell>
          <cell r="B725">
            <v>497</v>
          </cell>
          <cell r="C725">
            <v>1.56374117415</v>
          </cell>
          <cell r="D725">
            <v>0</v>
          </cell>
          <cell r="E725">
            <v>0</v>
          </cell>
          <cell r="F725">
            <v>0</v>
          </cell>
          <cell r="G725">
            <v>0</v>
          </cell>
          <cell r="H725">
            <v>0</v>
          </cell>
          <cell r="I725">
            <v>0</v>
          </cell>
          <cell r="J725">
            <v>0</v>
          </cell>
          <cell r="K725">
            <v>0</v>
          </cell>
          <cell r="L725">
            <v>0.0124</v>
          </cell>
          <cell r="M725">
            <v>0.7929701030440824</v>
          </cell>
          <cell r="N725">
            <v>0.05492151082000196</v>
          </cell>
          <cell r="O725">
            <v>3.5121867817962613</v>
          </cell>
          <cell r="P725" t="str">
            <v>M4</v>
          </cell>
          <cell r="Q725" t="str">
            <v>MINOR</v>
          </cell>
          <cell r="R725" t="str">
            <v>Infiltration or attenuation depending on site characteristics, and not in any SPZ</v>
          </cell>
        </row>
        <row r="726">
          <cell r="A726" t="str">
            <v>OSW026</v>
          </cell>
          <cell r="B726">
            <v>498</v>
          </cell>
          <cell r="C726">
            <v>2.0519162886999998</v>
          </cell>
          <cell r="D726">
            <v>0.3572703473689699</v>
          </cell>
          <cell r="E726">
            <v>17.411545945440103</v>
          </cell>
          <cell r="F726">
            <v>0.8020312166205906</v>
          </cell>
          <cell r="G726">
            <v>39.08693649138683</v>
          </cell>
          <cell r="H726">
            <v>1.053814603854647</v>
          </cell>
          <cell r="I726">
            <v>51.35758264886604</v>
          </cell>
          <cell r="J726">
            <v>0.1016138987992319</v>
          </cell>
          <cell r="K726">
            <v>4.952146408643688</v>
          </cell>
          <cell r="L726">
            <v>0.28870593244291143</v>
          </cell>
          <cell r="M726">
            <v>14.07006387311357</v>
          </cell>
          <cell r="N726">
            <v>1.0290497897819588</v>
          </cell>
          <cell r="O726">
            <v>50.150671128690036</v>
          </cell>
          <cell r="P726" t="str">
            <v>M4</v>
          </cell>
          <cell r="Q726" t="str">
            <v>MINOR</v>
          </cell>
          <cell r="R726" t="str">
            <v>Infiltration or attenuation depending on site characteristics, and not in any SPZ</v>
          </cell>
        </row>
        <row r="727">
          <cell r="A727" t="str">
            <v>OSW027</v>
          </cell>
          <cell r="B727">
            <v>499</v>
          </cell>
          <cell r="C727">
            <v>7.1633037166</v>
          </cell>
          <cell r="D727">
            <v>0</v>
          </cell>
          <cell r="E727">
            <v>0</v>
          </cell>
          <cell r="F727">
            <v>0</v>
          </cell>
          <cell r="G727">
            <v>0</v>
          </cell>
          <cell r="H727">
            <v>0.007008607251509048</v>
          </cell>
          <cell r="I727">
            <v>0.09784043129802715</v>
          </cell>
          <cell r="J727">
            <v>0.001484316830189039</v>
          </cell>
          <cell r="K727">
            <v>0.02072112099266897</v>
          </cell>
          <cell r="L727">
            <v>0.06300810599339726</v>
          </cell>
          <cell r="M727">
            <v>0.8795956235582248</v>
          </cell>
          <cell r="N727">
            <v>0.5693824582105235</v>
          </cell>
          <cell r="O727">
            <v>7.948601381944139</v>
          </cell>
          <cell r="P727" t="str">
            <v>M4</v>
          </cell>
          <cell r="Q727" t="str">
            <v>MINOR</v>
          </cell>
          <cell r="R727" t="str">
            <v>Infiltration or attenuation depending on site characteristics, and not in any SPZ</v>
          </cell>
        </row>
        <row r="728">
          <cell r="A728" t="str">
            <v>OSW029</v>
          </cell>
          <cell r="B728">
            <v>468</v>
          </cell>
          <cell r="C728">
            <v>0.993354035281</v>
          </cell>
          <cell r="D728">
            <v>0</v>
          </cell>
          <cell r="E728">
            <v>0</v>
          </cell>
          <cell r="F728">
            <v>0</v>
          </cell>
          <cell r="G728">
            <v>0</v>
          </cell>
          <cell r="H728">
            <v>0</v>
          </cell>
          <cell r="I728">
            <v>0</v>
          </cell>
          <cell r="J728">
            <v>0</v>
          </cell>
          <cell r="K728">
            <v>0</v>
          </cell>
          <cell r="L728">
            <v>0</v>
          </cell>
          <cell r="M728">
            <v>0</v>
          </cell>
          <cell r="N728">
            <v>0.0732750823006113</v>
          </cell>
          <cell r="O728">
            <v>7.37653240416779</v>
          </cell>
          <cell r="P728" t="str">
            <v>G3</v>
          </cell>
          <cell r="Q728" t="str">
            <v>MAJOR</v>
          </cell>
          <cell r="R728" t="str">
            <v>Highly permeable geology and unlikely to be concerns over groundwater pollution</v>
          </cell>
        </row>
        <row r="729">
          <cell r="A729" t="str">
            <v>OSW030</v>
          </cell>
          <cell r="B729">
            <v>479</v>
          </cell>
          <cell r="C729">
            <v>2.3021248078</v>
          </cell>
          <cell r="D729">
            <v>0</v>
          </cell>
          <cell r="E729">
            <v>0</v>
          </cell>
          <cell r="F729">
            <v>0</v>
          </cell>
          <cell r="G729">
            <v>0</v>
          </cell>
          <cell r="H729">
            <v>0</v>
          </cell>
          <cell r="I729">
            <v>0</v>
          </cell>
          <cell r="J729">
            <v>0.0584</v>
          </cell>
          <cell r="K729">
            <v>2.53678687628623</v>
          </cell>
          <cell r="L729">
            <v>0.0872</v>
          </cell>
          <cell r="M729">
            <v>3.787805061852042</v>
          </cell>
          <cell r="N729">
            <v>0.1436</v>
          </cell>
          <cell r="O729">
            <v>6.237715675251758</v>
          </cell>
          <cell r="P729" t="str">
            <v>M4</v>
          </cell>
          <cell r="Q729" t="str">
            <v>MINOR</v>
          </cell>
          <cell r="R729" t="str">
            <v>Infiltration or attenuation depending on site characteristics, and not in any SPZ</v>
          </cell>
        </row>
        <row r="730">
          <cell r="A730" t="str">
            <v>OSW032</v>
          </cell>
          <cell r="B730">
            <v>500</v>
          </cell>
          <cell r="C730">
            <v>1.4969359120499999</v>
          </cell>
          <cell r="D730">
            <v>0</v>
          </cell>
          <cell r="E730">
            <v>0</v>
          </cell>
          <cell r="F730">
            <v>0</v>
          </cell>
          <cell r="G730">
            <v>0</v>
          </cell>
          <cell r="H730">
            <v>0</v>
          </cell>
          <cell r="I730">
            <v>0</v>
          </cell>
          <cell r="J730">
            <v>0</v>
          </cell>
          <cell r="K730">
            <v>0</v>
          </cell>
          <cell r="L730">
            <v>0</v>
          </cell>
          <cell r="M730">
            <v>0</v>
          </cell>
          <cell r="N730">
            <v>0.038763047569458274</v>
          </cell>
          <cell r="O730">
            <v>2.589492793741161</v>
          </cell>
          <cell r="P730" t="str">
            <v>M4</v>
          </cell>
          <cell r="Q730" t="str">
            <v>MINOR</v>
          </cell>
          <cell r="R730" t="str">
            <v>Infiltration or attenuation depending on site characteristics, and not in any SPZ</v>
          </cell>
        </row>
        <row r="731">
          <cell r="A731" t="str">
            <v>OSW033</v>
          </cell>
          <cell r="B731">
            <v>478</v>
          </cell>
          <cell r="C731">
            <v>0.8539547876729999</v>
          </cell>
          <cell r="D731">
            <v>0</v>
          </cell>
          <cell r="E731">
            <v>0</v>
          </cell>
          <cell r="F731">
            <v>0</v>
          </cell>
          <cell r="G731">
            <v>0</v>
          </cell>
          <cell r="H731">
            <v>0</v>
          </cell>
          <cell r="I731">
            <v>0</v>
          </cell>
          <cell r="J731">
            <v>0</v>
          </cell>
          <cell r="K731">
            <v>0</v>
          </cell>
          <cell r="L731">
            <v>0</v>
          </cell>
          <cell r="M731">
            <v>0</v>
          </cell>
          <cell r="N731">
            <v>0.04109121494975896</v>
          </cell>
          <cell r="O731">
            <v>4.811872424971261</v>
          </cell>
          <cell r="P731" t="str">
            <v>M4</v>
          </cell>
          <cell r="Q731" t="str">
            <v>MINOR</v>
          </cell>
          <cell r="R731" t="str">
            <v>Infiltration or attenuation depending on site characteristics, and not in any SPZ</v>
          </cell>
        </row>
        <row r="732">
          <cell r="A732" t="str">
            <v>OSW034</v>
          </cell>
          <cell r="B732">
            <v>477</v>
          </cell>
          <cell r="C732">
            <v>1.9795390983199999</v>
          </cell>
          <cell r="D732">
            <v>0</v>
          </cell>
          <cell r="E732">
            <v>0</v>
          </cell>
          <cell r="F732">
            <v>0</v>
          </cell>
          <cell r="G732">
            <v>0</v>
          </cell>
          <cell r="H732">
            <v>0</v>
          </cell>
          <cell r="I732">
            <v>0</v>
          </cell>
          <cell r="J732">
            <v>0</v>
          </cell>
          <cell r="K732">
            <v>0</v>
          </cell>
          <cell r="L732">
            <v>0</v>
          </cell>
          <cell r="M732">
            <v>0</v>
          </cell>
          <cell r="N732">
            <v>0.0212</v>
          </cell>
          <cell r="O732">
            <v>1.0709563664588422</v>
          </cell>
          <cell r="P732" t="str">
            <v>M4</v>
          </cell>
          <cell r="Q732" t="str">
            <v>MINOR</v>
          </cell>
          <cell r="R732" t="str">
            <v>Infiltration or attenuation depending on site characteristics, and not in any SPZ</v>
          </cell>
        </row>
        <row r="733">
          <cell r="A733" t="str">
            <v>OSW035</v>
          </cell>
          <cell r="B733">
            <v>476</v>
          </cell>
          <cell r="C733">
            <v>2.30412082677</v>
          </cell>
          <cell r="D733">
            <v>0</v>
          </cell>
          <cell r="E733">
            <v>0</v>
          </cell>
          <cell r="F733">
            <v>0</v>
          </cell>
          <cell r="G733">
            <v>0</v>
          </cell>
          <cell r="H733">
            <v>0</v>
          </cell>
          <cell r="I733">
            <v>0</v>
          </cell>
          <cell r="J733">
            <v>0</v>
          </cell>
          <cell r="K733">
            <v>0</v>
          </cell>
          <cell r="L733">
            <v>0.019516270000021905</v>
          </cell>
          <cell r="M733">
            <v>0.8470159105058964</v>
          </cell>
          <cell r="N733">
            <v>0.3606719641657208</v>
          </cell>
          <cell r="O733">
            <v>15.653344215950854</v>
          </cell>
          <cell r="P733" t="str">
            <v>M4</v>
          </cell>
          <cell r="Q733" t="str">
            <v>MINOR</v>
          </cell>
          <cell r="R733" t="str">
            <v>Infiltration or attenuation depending on site characteristics, and not in any SPZ</v>
          </cell>
        </row>
        <row r="734">
          <cell r="A734" t="str">
            <v>OSW039</v>
          </cell>
          <cell r="B734">
            <v>501</v>
          </cell>
          <cell r="C734">
            <v>0.70415462535</v>
          </cell>
          <cell r="D734">
            <v>0.1312154169481726</v>
          </cell>
          <cell r="E734">
            <v>18.634460702853723</v>
          </cell>
          <cell r="F734">
            <v>0.15963331038078477</v>
          </cell>
          <cell r="G734">
            <v>22.67020688835766</v>
          </cell>
          <cell r="H734">
            <v>0.521121855063403</v>
          </cell>
          <cell r="I734">
            <v>74.00673606374161</v>
          </cell>
          <cell r="J734">
            <v>0.0555764261889575</v>
          </cell>
          <cell r="K734">
            <v>7.892645192997666</v>
          </cell>
          <cell r="L734">
            <v>0.08806164414466687</v>
          </cell>
          <cell r="M734">
            <v>12.506009472123516</v>
          </cell>
          <cell r="N734">
            <v>0.24427485584852934</v>
          </cell>
          <cell r="O734">
            <v>34.69051356825393</v>
          </cell>
          <cell r="P734" t="str">
            <v>G4</v>
          </cell>
          <cell r="Q734" t="str">
            <v>MAJOR</v>
          </cell>
          <cell r="R734" t="str">
            <v>Highly permeable geology and not in any SPZ</v>
          </cell>
        </row>
        <row r="735">
          <cell r="A735" t="str">
            <v>OSW041</v>
          </cell>
          <cell r="B735">
            <v>502</v>
          </cell>
          <cell r="C735">
            <v>11.9752521405</v>
          </cell>
          <cell r="D735">
            <v>0</v>
          </cell>
          <cell r="E735">
            <v>0</v>
          </cell>
          <cell r="F735">
            <v>0</v>
          </cell>
          <cell r="G735">
            <v>0</v>
          </cell>
          <cell r="H735">
            <v>0</v>
          </cell>
          <cell r="I735">
            <v>0</v>
          </cell>
          <cell r="J735">
            <v>0.0112</v>
          </cell>
          <cell r="K735">
            <v>0.09352621446793494</v>
          </cell>
          <cell r="L735">
            <v>0.1328</v>
          </cell>
          <cell r="M735">
            <v>1.1089536858340858</v>
          </cell>
          <cell r="N735">
            <v>0.6097188716266321</v>
          </cell>
          <cell r="O735">
            <v>5.091490888651757</v>
          </cell>
          <cell r="P735" t="str">
            <v>M4</v>
          </cell>
          <cell r="Q735" t="str">
            <v>MINOR</v>
          </cell>
          <cell r="R735" t="str">
            <v>Infiltration or attenuation depending on site characteristics, and not in any SPZ</v>
          </cell>
        </row>
        <row r="736">
          <cell r="A736" t="str">
            <v>OSW042</v>
          </cell>
          <cell r="B736">
            <v>475</v>
          </cell>
          <cell r="C736">
            <v>5.89997818662</v>
          </cell>
          <cell r="D736">
            <v>0</v>
          </cell>
          <cell r="E736">
            <v>0</v>
          </cell>
          <cell r="F736">
            <v>0</v>
          </cell>
          <cell r="G736">
            <v>0</v>
          </cell>
          <cell r="H736">
            <v>0</v>
          </cell>
          <cell r="I736">
            <v>0</v>
          </cell>
          <cell r="J736">
            <v>0.18144039243125962</v>
          </cell>
          <cell r="K736">
            <v>3.075272258509888</v>
          </cell>
          <cell r="L736">
            <v>0.28132783647156145</v>
          </cell>
          <cell r="M736">
            <v>4.768286043998573</v>
          </cell>
          <cell r="N736">
            <v>0.6027436936537028</v>
          </cell>
          <cell r="O736">
            <v>10.216032578232374</v>
          </cell>
          <cell r="P736" t="str">
            <v>M4</v>
          </cell>
          <cell r="Q736" t="str">
            <v>MINOR</v>
          </cell>
          <cell r="R736" t="str">
            <v>Infiltration or attenuation depending on site characteristics, and not in any SPZ</v>
          </cell>
        </row>
        <row r="737">
          <cell r="A737" t="str">
            <v>OSW042</v>
          </cell>
          <cell r="B737">
            <v>503</v>
          </cell>
          <cell r="C737">
            <v>5.98111177</v>
          </cell>
          <cell r="D737">
            <v>0</v>
          </cell>
          <cell r="E737">
            <v>0</v>
          </cell>
          <cell r="F737">
            <v>0</v>
          </cell>
          <cell r="G737">
            <v>0</v>
          </cell>
          <cell r="H737">
            <v>0</v>
          </cell>
          <cell r="I737">
            <v>0</v>
          </cell>
          <cell r="J737">
            <v>0.18467792414145212</v>
          </cell>
          <cell r="K737">
            <v>3.0876855548454687</v>
          </cell>
          <cell r="L737">
            <v>0.28193253841845356</v>
          </cell>
          <cell r="M737">
            <v>4.713714594543575</v>
          </cell>
          <cell r="N737">
            <v>0.6048257478931919</v>
          </cell>
          <cell r="O737">
            <v>10.112262922871142</v>
          </cell>
          <cell r="P737" t="str">
            <v>M4</v>
          </cell>
          <cell r="Q737" t="str">
            <v>MINOR</v>
          </cell>
          <cell r="R737" t="str">
            <v>Infiltration or attenuation depending on site characteristics, and not in any SPZ</v>
          </cell>
        </row>
        <row r="738">
          <cell r="A738" t="str">
            <v>OSW044</v>
          </cell>
          <cell r="B738">
            <v>504</v>
          </cell>
          <cell r="C738">
            <v>1.60749603245</v>
          </cell>
          <cell r="D738">
            <v>0</v>
          </cell>
          <cell r="E738">
            <v>0</v>
          </cell>
          <cell r="F738">
            <v>0</v>
          </cell>
          <cell r="G738">
            <v>0</v>
          </cell>
          <cell r="H738">
            <v>0</v>
          </cell>
          <cell r="I738">
            <v>0</v>
          </cell>
          <cell r="J738">
            <v>0</v>
          </cell>
          <cell r="K738">
            <v>0</v>
          </cell>
          <cell r="L738">
            <v>0</v>
          </cell>
          <cell r="M738">
            <v>0</v>
          </cell>
          <cell r="N738">
            <v>0.052122386375865325</v>
          </cell>
          <cell r="O738">
            <v>3.2424581662217298</v>
          </cell>
          <cell r="P738" t="str">
            <v>M4</v>
          </cell>
          <cell r="Q738" t="str">
            <v>MINOR</v>
          </cell>
          <cell r="R738" t="str">
            <v>Infiltration or attenuation depending on site characteristics, and not in any SPZ</v>
          </cell>
        </row>
        <row r="739">
          <cell r="A739" t="str">
            <v>OSW045</v>
          </cell>
          <cell r="B739">
            <v>474</v>
          </cell>
          <cell r="C739">
            <v>0.6317271274359999</v>
          </cell>
          <cell r="D739">
            <v>0</v>
          </cell>
          <cell r="E739">
            <v>0</v>
          </cell>
          <cell r="F739">
            <v>0</v>
          </cell>
          <cell r="G739">
            <v>0</v>
          </cell>
          <cell r="H739">
            <v>0</v>
          </cell>
          <cell r="I739">
            <v>0</v>
          </cell>
          <cell r="J739">
            <v>0</v>
          </cell>
          <cell r="K739">
            <v>0</v>
          </cell>
          <cell r="L739">
            <v>0</v>
          </cell>
          <cell r="M739">
            <v>0</v>
          </cell>
          <cell r="N739">
            <v>0.0009607125119349668</v>
          </cell>
          <cell r="O739">
            <v>0.1520771342896457</v>
          </cell>
          <cell r="P739" t="str">
            <v>M4</v>
          </cell>
          <cell r="Q739" t="str">
            <v>MINOR</v>
          </cell>
          <cell r="R739" t="str">
            <v>Infiltration or attenuation depending on site characteristics, and not in any SPZ</v>
          </cell>
        </row>
        <row r="740">
          <cell r="A740" t="str">
            <v>OSW046</v>
          </cell>
          <cell r="B740">
            <v>505</v>
          </cell>
          <cell r="C740">
            <v>1.5771014803</v>
          </cell>
          <cell r="D740">
            <v>0</v>
          </cell>
          <cell r="E740">
            <v>0</v>
          </cell>
          <cell r="F740">
            <v>0</v>
          </cell>
          <cell r="G740">
            <v>0</v>
          </cell>
          <cell r="H740">
            <v>0</v>
          </cell>
          <cell r="I740">
            <v>0</v>
          </cell>
          <cell r="J740">
            <v>0</v>
          </cell>
          <cell r="K740">
            <v>0</v>
          </cell>
          <cell r="L740">
            <v>0.02974618903013265</v>
          </cell>
          <cell r="M740">
            <v>1.8861303094125723</v>
          </cell>
          <cell r="N740">
            <v>0.5027910505417603</v>
          </cell>
          <cell r="O740">
            <v>31.880703735444992</v>
          </cell>
          <cell r="P740" t="str">
            <v>M4</v>
          </cell>
          <cell r="Q740" t="str">
            <v>MINOR</v>
          </cell>
          <cell r="R740" t="str">
            <v>Infiltration or attenuation depending on site characteristics, and not in any SPZ</v>
          </cell>
        </row>
        <row r="741">
          <cell r="A741" t="str">
            <v>OSW051</v>
          </cell>
          <cell r="B741">
            <v>506</v>
          </cell>
          <cell r="C741">
            <v>6.317043652000001</v>
          </cell>
          <cell r="D741">
            <v>0</v>
          </cell>
          <cell r="E741">
            <v>0</v>
          </cell>
          <cell r="F741">
            <v>0</v>
          </cell>
          <cell r="G741">
            <v>0</v>
          </cell>
          <cell r="H741">
            <v>0</v>
          </cell>
          <cell r="I741">
            <v>0</v>
          </cell>
          <cell r="J741">
            <v>0.07036132000014186</v>
          </cell>
          <cell r="K741">
            <v>1.1138330503362155</v>
          </cell>
          <cell r="L741">
            <v>0.1296978747558448</v>
          </cell>
          <cell r="M741">
            <v>2.0531419743281645</v>
          </cell>
          <cell r="N741">
            <v>0.5272956756531582</v>
          </cell>
          <cell r="O741">
            <v>8.34719062747357</v>
          </cell>
          <cell r="P741" t="str">
            <v>G3</v>
          </cell>
          <cell r="Q741" t="str">
            <v>MAJOR</v>
          </cell>
          <cell r="R741" t="str">
            <v>Highly permeable geology and unlikely to be concerns over groundwater pollution</v>
          </cell>
        </row>
        <row r="742">
          <cell r="A742" t="str">
            <v>OSW052</v>
          </cell>
          <cell r="B742">
            <v>507</v>
          </cell>
          <cell r="C742">
            <v>4.0392209286</v>
          </cell>
          <cell r="D742">
            <v>0</v>
          </cell>
          <cell r="E742">
            <v>0</v>
          </cell>
          <cell r="F742">
            <v>0</v>
          </cell>
          <cell r="G742">
            <v>0</v>
          </cell>
          <cell r="H742">
            <v>0</v>
          </cell>
          <cell r="I742">
            <v>0</v>
          </cell>
          <cell r="J742">
            <v>0.9151771505326713</v>
          </cell>
          <cell r="K742">
            <v>22.657268981072377</v>
          </cell>
          <cell r="L742">
            <v>1.6515092076470392</v>
          </cell>
          <cell r="M742">
            <v>40.88682537648305</v>
          </cell>
          <cell r="N742">
            <v>2.632182557959933</v>
          </cell>
          <cell r="O742">
            <v>65.16560011170897</v>
          </cell>
          <cell r="P742" t="str">
            <v>G3</v>
          </cell>
          <cell r="Q742" t="str">
            <v>MAJOR</v>
          </cell>
          <cell r="R742" t="str">
            <v>Highly permeable geology and unlikely to be concerns over groundwater pollution</v>
          </cell>
        </row>
        <row r="743">
          <cell r="A743" t="str">
            <v>OSW053</v>
          </cell>
          <cell r="B743">
            <v>508</v>
          </cell>
          <cell r="C743">
            <v>13.3556158422</v>
          </cell>
          <cell r="D743">
            <v>0</v>
          </cell>
          <cell r="E743">
            <v>0</v>
          </cell>
          <cell r="F743">
            <v>0</v>
          </cell>
          <cell r="G743">
            <v>0</v>
          </cell>
          <cell r="H743">
            <v>0</v>
          </cell>
          <cell r="I743">
            <v>0</v>
          </cell>
          <cell r="J743">
            <v>0.171294933535572</v>
          </cell>
          <cell r="K743">
            <v>1.282568588071604</v>
          </cell>
          <cell r="L743">
            <v>0.21256934605076955</v>
          </cell>
          <cell r="M743">
            <v>1.591610215225793</v>
          </cell>
          <cell r="N743">
            <v>0.6561101091966062</v>
          </cell>
          <cell r="O743">
            <v>4.912615913400879</v>
          </cell>
          <cell r="P743" t="str">
            <v>M4</v>
          </cell>
          <cell r="Q743" t="str">
            <v>MINOR</v>
          </cell>
          <cell r="R743" t="str">
            <v>Infiltration or attenuation depending on site characteristics, and not in any SPZ</v>
          </cell>
        </row>
        <row r="744">
          <cell r="A744" t="str">
            <v>OSW054</v>
          </cell>
          <cell r="B744">
            <v>509</v>
          </cell>
          <cell r="C744">
            <v>0.648971624058</v>
          </cell>
          <cell r="D744">
            <v>0</v>
          </cell>
          <cell r="E744">
            <v>0</v>
          </cell>
          <cell r="F744">
            <v>0</v>
          </cell>
          <cell r="G744">
            <v>0</v>
          </cell>
          <cell r="H744">
            <v>0</v>
          </cell>
          <cell r="I744">
            <v>0</v>
          </cell>
          <cell r="J744">
            <v>0.036789720515207715</v>
          </cell>
          <cell r="K744">
            <v>5.668925905444479</v>
          </cell>
          <cell r="L744">
            <v>0.09172605116442975</v>
          </cell>
          <cell r="M744">
            <v>14.134061916431648</v>
          </cell>
          <cell r="N744">
            <v>0.2178601532919025</v>
          </cell>
          <cell r="O744">
            <v>33.57005841482398</v>
          </cell>
          <cell r="P744" t="str">
            <v>M4</v>
          </cell>
          <cell r="Q744" t="str">
            <v>MINOR</v>
          </cell>
          <cell r="R744" t="str">
            <v>Infiltration or attenuation depending on site characteristics, and not in any SPZ</v>
          </cell>
        </row>
        <row r="745">
          <cell r="A745" t="str">
            <v>OSW055</v>
          </cell>
          <cell r="B745">
            <v>510</v>
          </cell>
          <cell r="C745">
            <v>0.0741709663</v>
          </cell>
          <cell r="D745">
            <v>0</v>
          </cell>
          <cell r="E745">
            <v>0</v>
          </cell>
          <cell r="F745">
            <v>0</v>
          </cell>
          <cell r="G745">
            <v>0</v>
          </cell>
          <cell r="H745">
            <v>0</v>
          </cell>
          <cell r="I745">
            <v>0</v>
          </cell>
          <cell r="J745">
            <v>0</v>
          </cell>
          <cell r="K745">
            <v>0</v>
          </cell>
          <cell r="L745">
            <v>0</v>
          </cell>
          <cell r="M745">
            <v>0</v>
          </cell>
          <cell r="N745">
            <v>0</v>
          </cell>
          <cell r="O745">
            <v>0</v>
          </cell>
          <cell r="P745" t="str">
            <v>M4</v>
          </cell>
          <cell r="Q745" t="str">
            <v>MINOR</v>
          </cell>
          <cell r="R745" t="str">
            <v>Infiltration or attenuation depending on site characteristics, and not in any SPZ</v>
          </cell>
        </row>
        <row r="746">
          <cell r="A746" t="str">
            <v>OSW056</v>
          </cell>
          <cell r="B746">
            <v>511</v>
          </cell>
          <cell r="C746">
            <v>1.87123478525</v>
          </cell>
          <cell r="D746">
            <v>0</v>
          </cell>
          <cell r="E746">
            <v>0</v>
          </cell>
          <cell r="F746">
            <v>0</v>
          </cell>
          <cell r="G746">
            <v>0</v>
          </cell>
          <cell r="H746">
            <v>0</v>
          </cell>
          <cell r="I746">
            <v>0</v>
          </cell>
          <cell r="J746">
            <v>0.39853797136820224</v>
          </cell>
          <cell r="K746">
            <v>21.29812755244163</v>
          </cell>
          <cell r="L746">
            <v>0.5898662632859204</v>
          </cell>
          <cell r="M746">
            <v>31.522835506027285</v>
          </cell>
          <cell r="N746">
            <v>1.097179294764461</v>
          </cell>
          <cell r="O746">
            <v>58.63397278700524</v>
          </cell>
          <cell r="P746" t="str">
            <v>M4</v>
          </cell>
          <cell r="Q746" t="str">
            <v>MINOR</v>
          </cell>
          <cell r="R746" t="str">
            <v>Infiltration or attenuation depending on site characteristics, and not in any SPZ</v>
          </cell>
        </row>
        <row r="747">
          <cell r="A747" t="str">
            <v>OSW057</v>
          </cell>
          <cell r="B747">
            <v>512</v>
          </cell>
          <cell r="C747">
            <v>0.72923449565</v>
          </cell>
          <cell r="D747">
            <v>0</v>
          </cell>
          <cell r="E747">
            <v>0</v>
          </cell>
          <cell r="F747">
            <v>0</v>
          </cell>
          <cell r="G747">
            <v>0</v>
          </cell>
          <cell r="H747">
            <v>0</v>
          </cell>
          <cell r="I747">
            <v>0</v>
          </cell>
          <cell r="J747">
            <v>0.0018919510050471658</v>
          </cell>
          <cell r="K747">
            <v>0.2594434323023602</v>
          </cell>
          <cell r="L747">
            <v>0.027481088096617378</v>
          </cell>
          <cell r="M747">
            <v>3.768484384727608</v>
          </cell>
          <cell r="N747">
            <v>0.08642962216952947</v>
          </cell>
          <cell r="O747">
            <v>11.852102812620076</v>
          </cell>
          <cell r="P747" t="str">
            <v>M4</v>
          </cell>
          <cell r="Q747" t="str">
            <v>MINOR</v>
          </cell>
          <cell r="R747" t="str">
            <v>Infiltration or attenuation depending on site characteristics, and not in any SPZ</v>
          </cell>
        </row>
        <row r="748">
          <cell r="A748" t="str">
            <v>OSW058</v>
          </cell>
          <cell r="B748">
            <v>513</v>
          </cell>
          <cell r="C748">
            <v>0.6145657015</v>
          </cell>
          <cell r="D748">
            <v>0</v>
          </cell>
          <cell r="E748">
            <v>0</v>
          </cell>
          <cell r="F748">
            <v>0</v>
          </cell>
          <cell r="G748">
            <v>0</v>
          </cell>
          <cell r="H748">
            <v>0</v>
          </cell>
          <cell r="I748">
            <v>0</v>
          </cell>
          <cell r="J748">
            <v>4.005148295994383E-05</v>
          </cell>
          <cell r="K748">
            <v>0.006517038432536709</v>
          </cell>
          <cell r="L748">
            <v>0.00018009912300843246</v>
          </cell>
          <cell r="M748">
            <v>0.02930510481936364</v>
          </cell>
          <cell r="N748">
            <v>0.014712511250065867</v>
          </cell>
          <cell r="O748">
            <v>2.3939688163781896</v>
          </cell>
          <cell r="P748" t="str">
            <v>M4</v>
          </cell>
          <cell r="Q748" t="str">
            <v>MINOR</v>
          </cell>
          <cell r="R748" t="str">
            <v>Infiltration or attenuation depending on site characteristics, and not in any SPZ</v>
          </cell>
        </row>
        <row r="749">
          <cell r="A749" t="str">
            <v>OSW059</v>
          </cell>
          <cell r="B749">
            <v>514</v>
          </cell>
          <cell r="C749">
            <v>0.25157181905000003</v>
          </cell>
          <cell r="D749">
            <v>0</v>
          </cell>
          <cell r="E749">
            <v>0</v>
          </cell>
          <cell r="F749">
            <v>0</v>
          </cell>
          <cell r="G749">
            <v>0</v>
          </cell>
          <cell r="H749">
            <v>0</v>
          </cell>
          <cell r="I749">
            <v>0</v>
          </cell>
          <cell r="J749">
            <v>0</v>
          </cell>
          <cell r="K749">
            <v>0</v>
          </cell>
          <cell r="L749">
            <v>0.010159799999929964</v>
          </cell>
          <cell r="M749">
            <v>4.038528654877158</v>
          </cell>
          <cell r="N749">
            <v>0.081796926872288</v>
          </cell>
          <cell r="O749">
            <v>32.51434408717728</v>
          </cell>
          <cell r="P749" t="str">
            <v>M4</v>
          </cell>
          <cell r="Q749" t="str">
            <v>MINOR</v>
          </cell>
          <cell r="R749" t="str">
            <v>Infiltration or attenuation depending on site characteristics, and not in any SPZ</v>
          </cell>
        </row>
        <row r="750">
          <cell r="A750" t="str">
            <v>OSW060</v>
          </cell>
          <cell r="B750">
            <v>515</v>
          </cell>
          <cell r="C750">
            <v>0.23085943795</v>
          </cell>
          <cell r="D750">
            <v>0</v>
          </cell>
          <cell r="E750">
            <v>0</v>
          </cell>
          <cell r="F750">
            <v>0</v>
          </cell>
          <cell r="G750">
            <v>0</v>
          </cell>
          <cell r="H750">
            <v>0</v>
          </cell>
          <cell r="I750">
            <v>0</v>
          </cell>
          <cell r="J750">
            <v>0</v>
          </cell>
          <cell r="K750">
            <v>0</v>
          </cell>
          <cell r="L750">
            <v>7.436999742791058E-08</v>
          </cell>
          <cell r="M750">
            <v>3.22144063453961E-05</v>
          </cell>
          <cell r="N750">
            <v>0.0024256047657821305</v>
          </cell>
          <cell r="O750">
            <v>1.0506846881899943</v>
          </cell>
          <cell r="P750" t="str">
            <v>M4</v>
          </cell>
          <cell r="Q750" t="str">
            <v>MINOR</v>
          </cell>
          <cell r="R750" t="str">
            <v>Infiltration or attenuation depending on site characteristics, and not in any SPZ</v>
          </cell>
        </row>
        <row r="751">
          <cell r="A751" t="str">
            <v>OSW061</v>
          </cell>
          <cell r="B751">
            <v>517</v>
          </cell>
          <cell r="C751">
            <v>0.715997426223</v>
          </cell>
          <cell r="D751">
            <v>0.45074688804528706</v>
          </cell>
          <cell r="E751">
            <v>62.95370228117277</v>
          </cell>
          <cell r="F751">
            <v>0.48993522993190236</v>
          </cell>
          <cell r="G751">
            <v>68.42695406272455</v>
          </cell>
          <cell r="H751">
            <v>0.600149541503159</v>
          </cell>
          <cell r="I751">
            <v>83.82006967106615</v>
          </cell>
          <cell r="J751">
            <v>0.10577237438186275</v>
          </cell>
          <cell r="K751">
            <v>14.772731089248298</v>
          </cell>
          <cell r="L751">
            <v>0.2313377554272198</v>
          </cell>
          <cell r="M751">
            <v>32.30985852107921</v>
          </cell>
          <cell r="N751">
            <v>0.6120359298611018</v>
          </cell>
          <cell r="O751">
            <v>85.48018574447795</v>
          </cell>
          <cell r="P751" t="str">
            <v>G4</v>
          </cell>
          <cell r="Q751" t="str">
            <v>MAJOR</v>
          </cell>
          <cell r="R751" t="str">
            <v>Highly permeable geology and not in any SPZ</v>
          </cell>
        </row>
        <row r="752">
          <cell r="A752" t="str">
            <v>OSW062</v>
          </cell>
          <cell r="B752">
            <v>518</v>
          </cell>
          <cell r="C752">
            <v>22.7731827827</v>
          </cell>
          <cell r="D752">
            <v>0</v>
          </cell>
          <cell r="E752">
            <v>0</v>
          </cell>
          <cell r="F752">
            <v>0</v>
          </cell>
          <cell r="G752">
            <v>0</v>
          </cell>
          <cell r="H752">
            <v>0</v>
          </cell>
          <cell r="I752">
            <v>0</v>
          </cell>
          <cell r="J752">
            <v>0.8604258774494012</v>
          </cell>
          <cell r="K752">
            <v>3.7782416522956863</v>
          </cell>
          <cell r="L752">
            <v>1.563093724555419</v>
          </cell>
          <cell r="M752">
            <v>6.863747327153794</v>
          </cell>
          <cell r="N752">
            <v>4.162830524659849</v>
          </cell>
          <cell r="O752">
            <v>18.27952888439559</v>
          </cell>
          <cell r="P752" t="str">
            <v>G3</v>
          </cell>
          <cell r="Q752" t="str">
            <v>MAJOR</v>
          </cell>
          <cell r="R752" t="str">
            <v>Highly permeable geology and unlikely to be concerns over groundwater pollution</v>
          </cell>
        </row>
        <row r="753">
          <cell r="A753" t="str">
            <v>OSW063</v>
          </cell>
          <cell r="B753">
            <v>519</v>
          </cell>
          <cell r="C753">
            <v>7.74841323466</v>
          </cell>
          <cell r="D753">
            <v>0</v>
          </cell>
          <cell r="E753">
            <v>0</v>
          </cell>
          <cell r="F753">
            <v>0</v>
          </cell>
          <cell r="G753">
            <v>0</v>
          </cell>
          <cell r="H753">
            <v>0</v>
          </cell>
          <cell r="I753">
            <v>0</v>
          </cell>
          <cell r="J753">
            <v>0.004704304800422033</v>
          </cell>
          <cell r="K753">
            <v>0.06071313774772439</v>
          </cell>
          <cell r="L753">
            <v>0.021391488000748405</v>
          </cell>
          <cell r="M753">
            <v>0.27607572483435133</v>
          </cell>
          <cell r="N753">
            <v>0.048149979201153784</v>
          </cell>
          <cell r="O753">
            <v>0.6214172856162414</v>
          </cell>
          <cell r="P753" t="str">
            <v>M4</v>
          </cell>
          <cell r="Q753" t="str">
            <v>MINOR</v>
          </cell>
          <cell r="R753" t="str">
            <v>Infiltration or attenuation depending on site characteristics, and not in any SPZ</v>
          </cell>
        </row>
        <row r="754">
          <cell r="A754" t="str">
            <v>OSW064</v>
          </cell>
          <cell r="B754">
            <v>520</v>
          </cell>
          <cell r="C754">
            <v>17.000810413</v>
          </cell>
          <cell r="D754">
            <v>0</v>
          </cell>
          <cell r="E754">
            <v>0</v>
          </cell>
          <cell r="F754">
            <v>0</v>
          </cell>
          <cell r="G754">
            <v>0</v>
          </cell>
          <cell r="H754">
            <v>0</v>
          </cell>
          <cell r="I754">
            <v>0</v>
          </cell>
          <cell r="J754">
            <v>0.2383447468890167</v>
          </cell>
          <cell r="K754">
            <v>1.4019610894946617</v>
          </cell>
          <cell r="L754">
            <v>0.33672516489830007</v>
          </cell>
          <cell r="M754">
            <v>1.9806418442312412</v>
          </cell>
          <cell r="N754">
            <v>0.7056419454110167</v>
          </cell>
          <cell r="O754">
            <v>4.150637106519546</v>
          </cell>
          <cell r="P754" t="str">
            <v>M4</v>
          </cell>
          <cell r="Q754" t="str">
            <v>MINOR</v>
          </cell>
          <cell r="R754" t="str">
            <v>Infiltration or attenuation depending on site characteristics, and not in any SPZ</v>
          </cell>
        </row>
        <row r="755">
          <cell r="A755" t="str">
            <v>OSW065</v>
          </cell>
          <cell r="B755">
            <v>521</v>
          </cell>
          <cell r="C755">
            <v>4.13004163564</v>
          </cell>
          <cell r="D755">
            <v>0</v>
          </cell>
          <cell r="E755">
            <v>0</v>
          </cell>
          <cell r="F755">
            <v>0</v>
          </cell>
          <cell r="G755">
            <v>0</v>
          </cell>
          <cell r="H755">
            <v>0</v>
          </cell>
          <cell r="I755">
            <v>0</v>
          </cell>
          <cell r="J755">
            <v>0.15588851243936602</v>
          </cell>
          <cell r="K755">
            <v>3.7745022009980103</v>
          </cell>
          <cell r="L755">
            <v>0.2661823598256591</v>
          </cell>
          <cell r="M755">
            <v>6.445028484184057</v>
          </cell>
          <cell r="N755">
            <v>0.5275348348364386</v>
          </cell>
          <cell r="O755">
            <v>12.773111783767543</v>
          </cell>
          <cell r="P755" t="str">
            <v>M4</v>
          </cell>
          <cell r="Q755" t="str">
            <v>MINOR</v>
          </cell>
          <cell r="R755" t="str">
            <v>Infiltration or attenuation depending on site characteristics, and not in any SPZ</v>
          </cell>
        </row>
        <row r="756">
          <cell r="A756" t="str">
            <v>OSW066</v>
          </cell>
          <cell r="B756">
            <v>522</v>
          </cell>
          <cell r="C756">
            <v>0.36118378644</v>
          </cell>
          <cell r="D756">
            <v>0</v>
          </cell>
          <cell r="E756">
            <v>0</v>
          </cell>
          <cell r="F756">
            <v>0</v>
          </cell>
          <cell r="G756">
            <v>0</v>
          </cell>
          <cell r="H756">
            <v>0</v>
          </cell>
          <cell r="I756">
            <v>0</v>
          </cell>
          <cell r="J756">
            <v>0</v>
          </cell>
          <cell r="K756">
            <v>0</v>
          </cell>
          <cell r="L756">
            <v>0</v>
          </cell>
          <cell r="M756">
            <v>0</v>
          </cell>
          <cell r="N756">
            <v>0</v>
          </cell>
          <cell r="O756">
            <v>0</v>
          </cell>
          <cell r="P756" t="str">
            <v>G3</v>
          </cell>
          <cell r="Q756" t="str">
            <v>MAJOR</v>
          </cell>
          <cell r="R756" t="str">
            <v>Highly permeable geology and unlikely to be concerns over groundwater pollution</v>
          </cell>
        </row>
        <row r="757">
          <cell r="A757" t="str">
            <v>OSW067sd</v>
          </cell>
          <cell r="B757">
            <v>523</v>
          </cell>
          <cell r="C757">
            <v>2.2425711970299997</v>
          </cell>
          <cell r="D757">
            <v>0</v>
          </cell>
          <cell r="E757">
            <v>0</v>
          </cell>
          <cell r="F757">
            <v>0</v>
          </cell>
          <cell r="G757">
            <v>0</v>
          </cell>
          <cell r="H757">
            <v>0</v>
          </cell>
          <cell r="I757">
            <v>0</v>
          </cell>
          <cell r="J757">
            <v>0.008928815449972472</v>
          </cell>
          <cell r="K757">
            <v>0.3981508128614847</v>
          </cell>
          <cell r="L757">
            <v>0.01631116312948932</v>
          </cell>
          <cell r="M757">
            <v>0.7273420416302223</v>
          </cell>
          <cell r="N757">
            <v>0.2714975158622751</v>
          </cell>
          <cell r="O757">
            <v>12.106528266386325</v>
          </cell>
          <cell r="P757" t="str">
            <v>M4</v>
          </cell>
          <cell r="Q757" t="str">
            <v>MINOR</v>
          </cell>
          <cell r="R757" t="str">
            <v>Infiltration or attenuation depending on site characteristics, and not in any SPZ</v>
          </cell>
        </row>
        <row r="758">
          <cell r="A758" t="str">
            <v>Oswestry Sustainable Urban Extension</v>
          </cell>
          <cell r="B758">
            <v>471</v>
          </cell>
          <cell r="C758">
            <v>24.3283916473</v>
          </cell>
          <cell r="D758">
            <v>0</v>
          </cell>
          <cell r="E758">
            <v>0</v>
          </cell>
          <cell r="F758">
            <v>0</v>
          </cell>
          <cell r="G758">
            <v>0</v>
          </cell>
          <cell r="H758">
            <v>0</v>
          </cell>
          <cell r="I758">
            <v>0</v>
          </cell>
          <cell r="J758">
            <v>0.06341866926252707</v>
          </cell>
          <cell r="K758">
            <v>0.2606776073894937</v>
          </cell>
          <cell r="L758">
            <v>0.32371356211824215</v>
          </cell>
          <cell r="M758">
            <v>1.3305999295443287</v>
          </cell>
          <cell r="N758">
            <v>1.8542769364357468</v>
          </cell>
          <cell r="O758">
            <v>7.62186404805571</v>
          </cell>
          <cell r="P758" t="str">
            <v>G3</v>
          </cell>
          <cell r="Q758" t="str">
            <v>MAJOR</v>
          </cell>
          <cell r="R758" t="str">
            <v>Highly permeable geology and unlikely to be concerns over groundwater pollution</v>
          </cell>
        </row>
        <row r="759">
          <cell r="A759" t="str">
            <v>PARK001</v>
          </cell>
          <cell r="B759">
            <v>642</v>
          </cell>
          <cell r="C759">
            <v>1.19583734752</v>
          </cell>
          <cell r="D759">
            <v>0</v>
          </cell>
          <cell r="E759">
            <v>0</v>
          </cell>
          <cell r="F759">
            <v>0</v>
          </cell>
          <cell r="G759">
            <v>0</v>
          </cell>
          <cell r="H759">
            <v>0</v>
          </cell>
          <cell r="I759">
            <v>0</v>
          </cell>
          <cell r="J759">
            <v>0.058996738712998285</v>
          </cell>
          <cell r="K759">
            <v>4.933508627686641</v>
          </cell>
          <cell r="L759">
            <v>0.07673387468028231</v>
          </cell>
          <cell r="M759">
            <v>6.416748468294428</v>
          </cell>
          <cell r="N759">
            <v>0.1527700935978202</v>
          </cell>
          <cell r="O759">
            <v>12.77515658083803</v>
          </cell>
          <cell r="P759" t="str">
            <v>M4</v>
          </cell>
          <cell r="Q759" t="str">
            <v>MINOR</v>
          </cell>
          <cell r="R759" t="str">
            <v>Infiltration or attenuation depending on site characteristics, and not in any SPZ</v>
          </cell>
        </row>
        <row r="760">
          <cell r="A760" t="str">
            <v>PARK002</v>
          </cell>
          <cell r="B760">
            <v>643</v>
          </cell>
          <cell r="C760">
            <v>0.490150513494</v>
          </cell>
          <cell r="D760">
            <v>0</v>
          </cell>
          <cell r="E760">
            <v>0</v>
          </cell>
          <cell r="F760">
            <v>0</v>
          </cell>
          <cell r="G760">
            <v>0</v>
          </cell>
          <cell r="H760">
            <v>0</v>
          </cell>
          <cell r="I760">
            <v>0</v>
          </cell>
          <cell r="J760">
            <v>0</v>
          </cell>
          <cell r="K760">
            <v>0</v>
          </cell>
          <cell r="L760">
            <v>0</v>
          </cell>
          <cell r="M760">
            <v>0</v>
          </cell>
          <cell r="N760">
            <v>0</v>
          </cell>
          <cell r="O760">
            <v>0</v>
          </cell>
          <cell r="P760" t="str">
            <v>M4</v>
          </cell>
          <cell r="Q760" t="str">
            <v>MINOR</v>
          </cell>
          <cell r="R760" t="str">
            <v>Infiltration or attenuation depending on site characteristics, and not in any SPZ</v>
          </cell>
        </row>
        <row r="761">
          <cell r="A761" t="str">
            <v>PARK003</v>
          </cell>
          <cell r="B761">
            <v>645</v>
          </cell>
          <cell r="C761">
            <v>5.24841250515</v>
          </cell>
          <cell r="D761">
            <v>0</v>
          </cell>
          <cell r="E761">
            <v>0</v>
          </cell>
          <cell r="F761">
            <v>0</v>
          </cell>
          <cell r="G761">
            <v>0</v>
          </cell>
          <cell r="H761">
            <v>0</v>
          </cell>
          <cell r="I761">
            <v>0</v>
          </cell>
          <cell r="J761">
            <v>0.004817240000050515</v>
          </cell>
          <cell r="K761">
            <v>0.09178470623876463</v>
          </cell>
          <cell r="L761">
            <v>0.008047980213719672</v>
          </cell>
          <cell r="M761">
            <v>0.15334122853000975</v>
          </cell>
          <cell r="N761">
            <v>0.08250140120081942</v>
          </cell>
          <cell r="O761">
            <v>1.571930581292248</v>
          </cell>
          <cell r="P761" t="str">
            <v>M4</v>
          </cell>
          <cell r="Q761" t="str">
            <v>MINOR</v>
          </cell>
          <cell r="R761" t="str">
            <v>Infiltration or attenuation depending on site characteristics, and not in any SPZ</v>
          </cell>
        </row>
        <row r="762">
          <cell r="A762" t="str">
            <v>PARK004</v>
          </cell>
          <cell r="B762">
            <v>647</v>
          </cell>
          <cell r="C762">
            <v>3.0341254181</v>
          </cell>
          <cell r="D762">
            <v>0</v>
          </cell>
          <cell r="E762">
            <v>0</v>
          </cell>
          <cell r="F762">
            <v>0</v>
          </cell>
          <cell r="G762">
            <v>0</v>
          </cell>
          <cell r="H762">
            <v>0</v>
          </cell>
          <cell r="I762">
            <v>0</v>
          </cell>
          <cell r="J762">
            <v>0</v>
          </cell>
          <cell r="K762">
            <v>0</v>
          </cell>
          <cell r="L762">
            <v>0.01</v>
          </cell>
          <cell r="M762">
            <v>0.32958426637031046</v>
          </cell>
          <cell r="N762">
            <v>0.0584</v>
          </cell>
          <cell r="O762">
            <v>1.9247721156026132</v>
          </cell>
          <cell r="P762" t="str">
            <v>M4</v>
          </cell>
          <cell r="Q762" t="str">
            <v>MINOR</v>
          </cell>
          <cell r="R762" t="str">
            <v>Infiltration or attenuation depending on site characteristics, and not in any SPZ</v>
          </cell>
        </row>
        <row r="763">
          <cell r="A763" t="str">
            <v>PARK005</v>
          </cell>
          <cell r="B763">
            <v>644</v>
          </cell>
          <cell r="C763">
            <v>3.6226869149700005</v>
          </cell>
          <cell r="D763">
            <v>0.0014431314997294584</v>
          </cell>
          <cell r="E763">
            <v>0.039835943143913914</v>
          </cell>
          <cell r="F763">
            <v>0.0014431314997294584</v>
          </cell>
          <cell r="G763">
            <v>0.039835943143913914</v>
          </cell>
          <cell r="H763">
            <v>0.0014431314997294584</v>
          </cell>
          <cell r="I763">
            <v>0.039835943143913914</v>
          </cell>
          <cell r="J763">
            <v>0</v>
          </cell>
          <cell r="K763">
            <v>0</v>
          </cell>
          <cell r="L763">
            <v>0</v>
          </cell>
          <cell r="M763">
            <v>0</v>
          </cell>
          <cell r="N763">
            <v>0.18564837730404465</v>
          </cell>
          <cell r="O763">
            <v>5.1246045176272705</v>
          </cell>
          <cell r="P763" t="str">
            <v>M4</v>
          </cell>
          <cell r="Q763" t="str">
            <v>MINOR</v>
          </cell>
          <cell r="R763" t="str">
            <v>Infiltration or attenuation depending on site characteristics, and not in any SPZ</v>
          </cell>
        </row>
        <row r="764">
          <cell r="A764" t="str">
            <v>PARK006</v>
          </cell>
          <cell r="B764">
            <v>646</v>
          </cell>
          <cell r="C764">
            <v>8.29026031604</v>
          </cell>
          <cell r="D764">
            <v>0</v>
          </cell>
          <cell r="E764">
            <v>0</v>
          </cell>
          <cell r="F764">
            <v>0</v>
          </cell>
          <cell r="G764">
            <v>0</v>
          </cell>
          <cell r="H764">
            <v>0</v>
          </cell>
          <cell r="I764">
            <v>0</v>
          </cell>
          <cell r="J764">
            <v>0.1452</v>
          </cell>
          <cell r="K764">
            <v>1.7514528430315628</v>
          </cell>
          <cell r="L764">
            <v>0.3208</v>
          </cell>
          <cell r="M764">
            <v>3.8696010471386044</v>
          </cell>
          <cell r="N764">
            <v>1.0797970240236663</v>
          </cell>
          <cell r="O764">
            <v>13.024886829361371</v>
          </cell>
          <cell r="P764" t="str">
            <v>M4</v>
          </cell>
          <cell r="Q764" t="str">
            <v>MINOR</v>
          </cell>
          <cell r="R764" t="str">
            <v>Infiltration or attenuation depending on site characteristics, and not in any SPZ</v>
          </cell>
        </row>
        <row r="765">
          <cell r="A765" t="str">
            <v>PARK007</v>
          </cell>
          <cell r="B765">
            <v>648</v>
          </cell>
          <cell r="C765">
            <v>0.507542750292</v>
          </cell>
          <cell r="D765">
            <v>0</v>
          </cell>
          <cell r="E765">
            <v>0</v>
          </cell>
          <cell r="F765">
            <v>0</v>
          </cell>
          <cell r="G765">
            <v>0</v>
          </cell>
          <cell r="H765">
            <v>0</v>
          </cell>
          <cell r="I765">
            <v>0</v>
          </cell>
          <cell r="J765">
            <v>0</v>
          </cell>
          <cell r="K765">
            <v>0</v>
          </cell>
          <cell r="L765">
            <v>0</v>
          </cell>
          <cell r="M765">
            <v>0</v>
          </cell>
          <cell r="N765">
            <v>0.06565930204643701</v>
          </cell>
          <cell r="O765">
            <v>12.93670375720308</v>
          </cell>
          <cell r="P765" t="str">
            <v>M4</v>
          </cell>
          <cell r="Q765" t="str">
            <v>MINOR</v>
          </cell>
          <cell r="R765" t="str">
            <v>Infiltration or attenuation depending on site characteristics, and not in any SPZ</v>
          </cell>
        </row>
        <row r="766">
          <cell r="A766" t="str">
            <v>PARK008</v>
          </cell>
          <cell r="B766">
            <v>649</v>
          </cell>
          <cell r="C766">
            <v>8.2199018891</v>
          </cell>
          <cell r="D766">
            <v>0</v>
          </cell>
          <cell r="E766">
            <v>0</v>
          </cell>
          <cell r="F766">
            <v>0</v>
          </cell>
          <cell r="G766">
            <v>0</v>
          </cell>
          <cell r="H766">
            <v>0</v>
          </cell>
          <cell r="I766">
            <v>0</v>
          </cell>
          <cell r="J766">
            <v>0.12448380649153223</v>
          </cell>
          <cell r="K766">
            <v>1.514419614382551</v>
          </cell>
          <cell r="L766">
            <v>0.23496406721708676</v>
          </cell>
          <cell r="M766">
            <v>2.8584777578508676</v>
          </cell>
          <cell r="N766">
            <v>0.5606404935090823</v>
          </cell>
          <cell r="O766">
            <v>6.8205253672494495</v>
          </cell>
          <cell r="P766" t="str">
            <v>M4</v>
          </cell>
          <cell r="Q766" t="str">
            <v>MINOR</v>
          </cell>
          <cell r="R766" t="str">
            <v>Infiltration or attenuation depending on site characteristics, and not in any SPZ</v>
          </cell>
        </row>
        <row r="767">
          <cell r="A767" t="str">
            <v>PARK009</v>
          </cell>
          <cell r="B767">
            <v>650</v>
          </cell>
          <cell r="C767">
            <v>11.961916090899999</v>
          </cell>
          <cell r="D767">
            <v>0</v>
          </cell>
          <cell r="E767">
            <v>0</v>
          </cell>
          <cell r="F767">
            <v>0</v>
          </cell>
          <cell r="G767">
            <v>0</v>
          </cell>
          <cell r="H767">
            <v>0</v>
          </cell>
          <cell r="I767">
            <v>0</v>
          </cell>
          <cell r="J767">
            <v>0.2020649148913988</v>
          </cell>
          <cell r="K767">
            <v>1.6892353478814255</v>
          </cell>
          <cell r="L767">
            <v>0.3541350840197396</v>
          </cell>
          <cell r="M767">
            <v>2.96052138577654</v>
          </cell>
          <cell r="N767">
            <v>1.0375661838642596</v>
          </cell>
          <cell r="O767">
            <v>8.673912908096602</v>
          </cell>
          <cell r="P767" t="str">
            <v>M4</v>
          </cell>
          <cell r="Q767" t="str">
            <v>MINOR</v>
          </cell>
          <cell r="R767" t="str">
            <v>Infiltration or attenuation depending on site characteristics, and not in any SPZ</v>
          </cell>
        </row>
        <row r="768">
          <cell r="A768" t="str">
            <v>PARK010sd</v>
          </cell>
          <cell r="B768">
            <v>651</v>
          </cell>
          <cell r="C768">
            <v>0.234050252976</v>
          </cell>
          <cell r="D768">
            <v>0</v>
          </cell>
          <cell r="E768">
            <v>0</v>
          </cell>
          <cell r="F768">
            <v>0</v>
          </cell>
          <cell r="G768">
            <v>0</v>
          </cell>
          <cell r="H768">
            <v>0</v>
          </cell>
          <cell r="I768">
            <v>0</v>
          </cell>
          <cell r="J768">
            <v>0</v>
          </cell>
          <cell r="K768">
            <v>0</v>
          </cell>
          <cell r="L768">
            <v>0</v>
          </cell>
          <cell r="M768">
            <v>0</v>
          </cell>
          <cell r="N768">
            <v>0.0007005890603536168</v>
          </cell>
          <cell r="O768">
            <v>0.29933275074283155</v>
          </cell>
          <cell r="P768" t="str">
            <v>M4</v>
          </cell>
          <cell r="Q768" t="str">
            <v>MINOR</v>
          </cell>
          <cell r="R768" t="str">
            <v>Infiltration or attenuation depending on site characteristics, and not in any SPZ</v>
          </cell>
        </row>
        <row r="769">
          <cell r="A769" t="str">
            <v>PARK011</v>
          </cell>
          <cell r="B769">
            <v>652</v>
          </cell>
          <cell r="C769">
            <v>0.768704251982</v>
          </cell>
          <cell r="D769">
            <v>0</v>
          </cell>
          <cell r="E769">
            <v>0</v>
          </cell>
          <cell r="F769">
            <v>0</v>
          </cell>
          <cell r="G769">
            <v>0</v>
          </cell>
          <cell r="H769">
            <v>0</v>
          </cell>
          <cell r="I769">
            <v>0</v>
          </cell>
          <cell r="J769">
            <v>0</v>
          </cell>
          <cell r="K769">
            <v>0</v>
          </cell>
          <cell r="L769">
            <v>0</v>
          </cell>
          <cell r="M769">
            <v>0</v>
          </cell>
          <cell r="N769">
            <v>0.004816330269519526</v>
          </cell>
          <cell r="O769">
            <v>0.6265517924613101</v>
          </cell>
          <cell r="P769" t="str">
            <v>M4</v>
          </cell>
          <cell r="Q769" t="str">
            <v>MINOR</v>
          </cell>
          <cell r="R769" t="str">
            <v>Infiltration or attenuation depending on site characteristics, and not in any SPZ</v>
          </cell>
        </row>
        <row r="770">
          <cell r="A770" t="str">
            <v>PBY001</v>
          </cell>
          <cell r="B770">
            <v>433</v>
          </cell>
          <cell r="C770">
            <v>1.2512221336</v>
          </cell>
          <cell r="D770">
            <v>0</v>
          </cell>
          <cell r="E770">
            <v>0</v>
          </cell>
          <cell r="F770">
            <v>0</v>
          </cell>
          <cell r="G770">
            <v>0</v>
          </cell>
          <cell r="H770">
            <v>0</v>
          </cell>
          <cell r="I770">
            <v>0</v>
          </cell>
          <cell r="J770">
            <v>0</v>
          </cell>
          <cell r="K770">
            <v>0</v>
          </cell>
          <cell r="L770">
            <v>0</v>
          </cell>
          <cell r="M770">
            <v>0</v>
          </cell>
          <cell r="N770">
            <v>0.0005103903700022353</v>
          </cell>
          <cell r="O770">
            <v>0.04079134761896729</v>
          </cell>
          <cell r="P770" t="str">
            <v>M4</v>
          </cell>
          <cell r="Q770" t="str">
            <v>MINOR</v>
          </cell>
          <cell r="R770" t="str">
            <v>Infiltration or attenuation depending on site characteristics, and not in any SPZ</v>
          </cell>
        </row>
        <row r="771">
          <cell r="A771" t="str">
            <v>PBY002</v>
          </cell>
          <cell r="B771">
            <v>434</v>
          </cell>
          <cell r="C771">
            <v>1.232879125</v>
          </cell>
          <cell r="D771">
            <v>0</v>
          </cell>
          <cell r="E771">
            <v>0</v>
          </cell>
          <cell r="F771">
            <v>0</v>
          </cell>
          <cell r="G771">
            <v>0</v>
          </cell>
          <cell r="H771">
            <v>0</v>
          </cell>
          <cell r="I771">
            <v>0</v>
          </cell>
          <cell r="J771">
            <v>0.01413640143157184</v>
          </cell>
          <cell r="K771">
            <v>1.1466169833617583</v>
          </cell>
          <cell r="L771">
            <v>0.046187579568105375</v>
          </cell>
          <cell r="M771">
            <v>3.7463185669645735</v>
          </cell>
          <cell r="N771">
            <v>0.08282456519647856</v>
          </cell>
          <cell r="O771">
            <v>6.717979363668644</v>
          </cell>
          <cell r="P771" t="str">
            <v>M4</v>
          </cell>
          <cell r="Q771" t="str">
            <v>MINOR</v>
          </cell>
          <cell r="R771" t="str">
            <v>Infiltration or attenuation depending on site characteristics, and not in any SPZ</v>
          </cell>
        </row>
        <row r="772">
          <cell r="A772" t="str">
            <v>PBY003</v>
          </cell>
          <cell r="B772">
            <v>435</v>
          </cell>
          <cell r="C772">
            <v>0.16699094125</v>
          </cell>
          <cell r="D772">
            <v>0</v>
          </cell>
          <cell r="E772">
            <v>0</v>
          </cell>
          <cell r="F772">
            <v>0</v>
          </cell>
          <cell r="G772">
            <v>0</v>
          </cell>
          <cell r="H772">
            <v>0</v>
          </cell>
          <cell r="I772">
            <v>0</v>
          </cell>
          <cell r="J772">
            <v>0.0038151057980492006</v>
          </cell>
          <cell r="K772">
            <v>2.284618416718578</v>
          </cell>
          <cell r="L772">
            <v>0.005991101133811978</v>
          </cell>
          <cell r="M772">
            <v>3.587680319043641</v>
          </cell>
          <cell r="N772">
            <v>0.043622513813193695</v>
          </cell>
          <cell r="O772">
            <v>26.122682755519648</v>
          </cell>
          <cell r="P772" t="str">
            <v>M4</v>
          </cell>
          <cell r="Q772" t="str">
            <v>MINOR</v>
          </cell>
          <cell r="R772" t="str">
            <v>Infiltration or attenuation depending on site characteristics, and not in any SPZ</v>
          </cell>
        </row>
        <row r="773">
          <cell r="A773" t="str">
            <v>PBY004</v>
          </cell>
          <cell r="B773">
            <v>436</v>
          </cell>
          <cell r="C773">
            <v>0.19004252724999998</v>
          </cell>
          <cell r="D773">
            <v>0</v>
          </cell>
          <cell r="E773">
            <v>0</v>
          </cell>
          <cell r="F773">
            <v>0</v>
          </cell>
          <cell r="G773">
            <v>0</v>
          </cell>
          <cell r="H773">
            <v>0</v>
          </cell>
          <cell r="I773">
            <v>0</v>
          </cell>
          <cell r="J773">
            <v>0.01118272075741046</v>
          </cell>
          <cell r="K773">
            <v>5.884325429275967</v>
          </cell>
          <cell r="L773">
            <v>0.016307502339777916</v>
          </cell>
          <cell r="M773">
            <v>8.580975308924133</v>
          </cell>
          <cell r="N773">
            <v>0.06709059749965748</v>
          </cell>
          <cell r="O773">
            <v>35.30293901606567</v>
          </cell>
          <cell r="P773" t="str">
            <v>M4</v>
          </cell>
          <cell r="Q773" t="str">
            <v>MINOR</v>
          </cell>
          <cell r="R773" t="str">
            <v>Infiltration or attenuation depending on site characteristics, and not in any SPZ</v>
          </cell>
        </row>
        <row r="774">
          <cell r="A774" t="str">
            <v>PBY005</v>
          </cell>
          <cell r="B774">
            <v>437</v>
          </cell>
          <cell r="C774">
            <v>0.21134480760000002</v>
          </cell>
          <cell r="D774">
            <v>0</v>
          </cell>
          <cell r="E774">
            <v>0</v>
          </cell>
          <cell r="F774">
            <v>0</v>
          </cell>
          <cell r="G774">
            <v>0</v>
          </cell>
          <cell r="H774">
            <v>0</v>
          </cell>
          <cell r="I774">
            <v>0</v>
          </cell>
          <cell r="J774">
            <v>0</v>
          </cell>
          <cell r="K774">
            <v>0</v>
          </cell>
          <cell r="L774">
            <v>0</v>
          </cell>
          <cell r="M774">
            <v>0</v>
          </cell>
          <cell r="N774">
            <v>0</v>
          </cell>
          <cell r="O774">
            <v>0</v>
          </cell>
          <cell r="P774" t="str">
            <v>M4</v>
          </cell>
          <cell r="Q774" t="str">
            <v>MINOR</v>
          </cell>
          <cell r="R774" t="str">
            <v>Infiltration or attenuation depending on site characteristics, and not in any SPZ</v>
          </cell>
        </row>
        <row r="775">
          <cell r="A775" t="str">
            <v>PBY006</v>
          </cell>
          <cell r="B775">
            <v>438</v>
          </cell>
          <cell r="C775">
            <v>0.49899539029999995</v>
          </cell>
          <cell r="D775">
            <v>0</v>
          </cell>
          <cell r="E775">
            <v>0</v>
          </cell>
          <cell r="F775">
            <v>0</v>
          </cell>
          <cell r="G775">
            <v>0</v>
          </cell>
          <cell r="H775">
            <v>0</v>
          </cell>
          <cell r="I775">
            <v>0</v>
          </cell>
          <cell r="J775">
            <v>0</v>
          </cell>
          <cell r="K775">
            <v>0</v>
          </cell>
          <cell r="L775">
            <v>2.827667502107546E-05</v>
          </cell>
          <cell r="M775">
            <v>0.005666720689358533</v>
          </cell>
          <cell r="N775">
            <v>0.0903552740544836</v>
          </cell>
          <cell r="O775">
            <v>18.107436623845622</v>
          </cell>
          <cell r="P775" t="str">
            <v>M4</v>
          </cell>
          <cell r="Q775" t="str">
            <v>MINOR</v>
          </cell>
          <cell r="R775" t="str">
            <v>Infiltration or attenuation depending on site characteristics, and not in any SPZ</v>
          </cell>
        </row>
        <row r="776">
          <cell r="A776" t="str">
            <v>PBY008</v>
          </cell>
          <cell r="B776">
            <v>439</v>
          </cell>
          <cell r="C776">
            <v>1.3461412839</v>
          </cell>
          <cell r="D776">
            <v>0</v>
          </cell>
          <cell r="E776">
            <v>0</v>
          </cell>
          <cell r="F776">
            <v>0</v>
          </cell>
          <cell r="G776">
            <v>0</v>
          </cell>
          <cell r="H776">
            <v>0</v>
          </cell>
          <cell r="I776">
            <v>0</v>
          </cell>
          <cell r="J776">
            <v>0</v>
          </cell>
          <cell r="K776">
            <v>0</v>
          </cell>
          <cell r="L776">
            <v>0</v>
          </cell>
          <cell r="M776">
            <v>0</v>
          </cell>
          <cell r="N776">
            <v>0.0136</v>
          </cell>
          <cell r="O776">
            <v>1.0102951423195705</v>
          </cell>
          <cell r="P776" t="str">
            <v>M4</v>
          </cell>
          <cell r="Q776" t="str">
            <v>MINOR</v>
          </cell>
          <cell r="R776" t="str">
            <v>Infiltration or attenuation depending on site characteristics, and not in any SPZ</v>
          </cell>
        </row>
        <row r="777">
          <cell r="A777" t="str">
            <v>PBY009</v>
          </cell>
          <cell r="B777">
            <v>440</v>
          </cell>
          <cell r="C777">
            <v>0.904948748567</v>
          </cell>
          <cell r="D777">
            <v>0.024996415984972726</v>
          </cell>
          <cell r="E777">
            <v>2.7621913422782147</v>
          </cell>
          <cell r="F777">
            <v>0.04937226846608627</v>
          </cell>
          <cell r="G777">
            <v>5.455808248176264</v>
          </cell>
          <cell r="H777">
            <v>0.17313155709537545</v>
          </cell>
          <cell r="I777">
            <v>19.131642247092103</v>
          </cell>
          <cell r="J777">
            <v>0.02104002023717994</v>
          </cell>
          <cell r="K777">
            <v>2.324995782412775</v>
          </cell>
          <cell r="L777">
            <v>0.028662001879655844</v>
          </cell>
          <cell r="M777">
            <v>3.1672513968379485</v>
          </cell>
          <cell r="N777">
            <v>0.21025276125561468</v>
          </cell>
          <cell r="O777">
            <v>23.233665065403216</v>
          </cell>
          <cell r="P777" t="str">
            <v>M4</v>
          </cell>
          <cell r="Q777" t="str">
            <v>MINOR</v>
          </cell>
          <cell r="R777" t="str">
            <v>Infiltration or attenuation depending on site characteristics, and not in any SPZ</v>
          </cell>
        </row>
        <row r="778">
          <cell r="A778" t="str">
            <v>PBY010</v>
          </cell>
          <cell r="B778">
            <v>441</v>
          </cell>
          <cell r="C778">
            <v>0.067136327705</v>
          </cell>
          <cell r="D778">
            <v>0</v>
          </cell>
          <cell r="E778">
            <v>0</v>
          </cell>
          <cell r="F778">
            <v>0</v>
          </cell>
          <cell r="G778">
            <v>0</v>
          </cell>
          <cell r="H778">
            <v>0</v>
          </cell>
          <cell r="I778">
            <v>0</v>
          </cell>
          <cell r="J778">
            <v>0</v>
          </cell>
          <cell r="K778">
            <v>0</v>
          </cell>
          <cell r="L778">
            <v>0</v>
          </cell>
          <cell r="M778">
            <v>0</v>
          </cell>
          <cell r="N778">
            <v>0.00018526705556706598</v>
          </cell>
          <cell r="O778">
            <v>0.27595649315395626</v>
          </cell>
          <cell r="P778" t="str">
            <v>M4</v>
          </cell>
          <cell r="Q778" t="str">
            <v>MINOR</v>
          </cell>
          <cell r="R778" t="str">
            <v>Infiltration or attenuation depending on site characteristics, and not in any SPZ</v>
          </cell>
        </row>
        <row r="779">
          <cell r="A779" t="str">
            <v>PBY011</v>
          </cell>
          <cell r="B779">
            <v>442</v>
          </cell>
          <cell r="C779">
            <v>0.0478130049</v>
          </cell>
          <cell r="D779">
            <v>0</v>
          </cell>
          <cell r="E779">
            <v>0</v>
          </cell>
          <cell r="F779">
            <v>0</v>
          </cell>
          <cell r="G779">
            <v>0</v>
          </cell>
          <cell r="H779">
            <v>0</v>
          </cell>
          <cell r="I779">
            <v>0</v>
          </cell>
          <cell r="J779">
            <v>0</v>
          </cell>
          <cell r="K779">
            <v>0</v>
          </cell>
          <cell r="L779">
            <v>0</v>
          </cell>
          <cell r="M779">
            <v>0</v>
          </cell>
          <cell r="N779">
            <v>0</v>
          </cell>
          <cell r="O779">
            <v>0</v>
          </cell>
          <cell r="P779" t="str">
            <v>M4</v>
          </cell>
          <cell r="Q779" t="str">
            <v>MINOR</v>
          </cell>
          <cell r="R779" t="str">
            <v>Infiltration or attenuation depending on site characteristics, and not in any SPZ</v>
          </cell>
        </row>
        <row r="780">
          <cell r="A780" t="str">
            <v>PBY012</v>
          </cell>
          <cell r="B780">
            <v>443</v>
          </cell>
          <cell r="C780">
            <v>0.10873364340000001</v>
          </cell>
          <cell r="D780">
            <v>0</v>
          </cell>
          <cell r="E780">
            <v>0</v>
          </cell>
          <cell r="F780">
            <v>0</v>
          </cell>
          <cell r="G780">
            <v>0</v>
          </cell>
          <cell r="H780">
            <v>0</v>
          </cell>
          <cell r="I780">
            <v>0</v>
          </cell>
          <cell r="J780">
            <v>0</v>
          </cell>
          <cell r="K780">
            <v>0</v>
          </cell>
          <cell r="L780">
            <v>0</v>
          </cell>
          <cell r="M780">
            <v>0</v>
          </cell>
          <cell r="N780">
            <v>0</v>
          </cell>
          <cell r="O780">
            <v>0</v>
          </cell>
          <cell r="P780" t="str">
            <v>M4</v>
          </cell>
          <cell r="Q780" t="str">
            <v>MINOR</v>
          </cell>
          <cell r="R780" t="str">
            <v>Infiltration or attenuation depending on site characteristics, and not in any SPZ</v>
          </cell>
        </row>
        <row r="781">
          <cell r="A781" t="str">
            <v>PBY013</v>
          </cell>
          <cell r="B781">
            <v>444</v>
          </cell>
          <cell r="C781">
            <v>0.030041323249999998</v>
          </cell>
          <cell r="D781">
            <v>0</v>
          </cell>
          <cell r="E781">
            <v>0</v>
          </cell>
          <cell r="F781">
            <v>0</v>
          </cell>
          <cell r="G781">
            <v>0</v>
          </cell>
          <cell r="H781">
            <v>0</v>
          </cell>
          <cell r="I781">
            <v>0</v>
          </cell>
          <cell r="J781">
            <v>0</v>
          </cell>
          <cell r="K781">
            <v>0</v>
          </cell>
          <cell r="L781">
            <v>0</v>
          </cell>
          <cell r="M781">
            <v>0</v>
          </cell>
          <cell r="N781">
            <v>0.00027320870567135625</v>
          </cell>
          <cell r="O781">
            <v>0.9094429809158165</v>
          </cell>
          <cell r="P781" t="str">
            <v>M4</v>
          </cell>
          <cell r="Q781" t="str">
            <v>MINOR</v>
          </cell>
          <cell r="R781" t="str">
            <v>Infiltration or attenuation depending on site characteristics, and not in any SPZ</v>
          </cell>
        </row>
        <row r="782">
          <cell r="A782" t="str">
            <v>PBY014</v>
          </cell>
          <cell r="B782">
            <v>445</v>
          </cell>
          <cell r="C782">
            <v>0.028081435249999998</v>
          </cell>
          <cell r="D782">
            <v>0</v>
          </cell>
          <cell r="E782">
            <v>0</v>
          </cell>
          <cell r="F782">
            <v>0</v>
          </cell>
          <cell r="G782">
            <v>0</v>
          </cell>
          <cell r="H782">
            <v>0</v>
          </cell>
          <cell r="I782">
            <v>0</v>
          </cell>
          <cell r="J782">
            <v>0.0004748058999738082</v>
          </cell>
          <cell r="K782">
            <v>1.6908177795998094</v>
          </cell>
          <cell r="L782">
            <v>0.0004748058999738082</v>
          </cell>
          <cell r="M782">
            <v>1.6908177795998094</v>
          </cell>
          <cell r="N782">
            <v>0.0012557337066651734</v>
          </cell>
          <cell r="O782">
            <v>4.47175757038691</v>
          </cell>
          <cell r="P782" t="str">
            <v>Poor</v>
          </cell>
          <cell r="Q782" t="str">
            <v>NONE</v>
          </cell>
          <cell r="R782" t="str">
            <v>Geology has very low permeability and infiltraion SUDS are likely to be less suitable, although site investigations should be carried out to confirm this</v>
          </cell>
        </row>
        <row r="783">
          <cell r="A783" t="str">
            <v>PBY017</v>
          </cell>
          <cell r="B783">
            <v>446</v>
          </cell>
          <cell r="C783">
            <v>3.08904494037</v>
          </cell>
          <cell r="D783">
            <v>0</v>
          </cell>
          <cell r="E783">
            <v>0</v>
          </cell>
          <cell r="F783">
            <v>0</v>
          </cell>
          <cell r="G783">
            <v>0</v>
          </cell>
          <cell r="H783">
            <v>0</v>
          </cell>
          <cell r="I783">
            <v>0</v>
          </cell>
          <cell r="J783">
            <v>0.08058466741359958</v>
          </cell>
          <cell r="K783">
            <v>2.6087243458474028</v>
          </cell>
          <cell r="L783">
            <v>0.17239269642160115</v>
          </cell>
          <cell r="M783">
            <v>5.580776574942036</v>
          </cell>
          <cell r="N783">
            <v>0.669944891246069</v>
          </cell>
          <cell r="O783">
            <v>21.687767713920806</v>
          </cell>
          <cell r="P783" t="str">
            <v>M4</v>
          </cell>
          <cell r="Q783" t="str">
            <v>MINOR</v>
          </cell>
          <cell r="R783" t="str">
            <v>Infiltration or attenuation depending on site characteristics, and not in any SPZ</v>
          </cell>
        </row>
        <row r="784">
          <cell r="A784" t="str">
            <v>PBY018/29</v>
          </cell>
          <cell r="B784">
            <v>431</v>
          </cell>
          <cell r="C784">
            <v>4.91823565813</v>
          </cell>
          <cell r="D784">
            <v>0</v>
          </cell>
          <cell r="E784">
            <v>0</v>
          </cell>
          <cell r="F784">
            <v>0</v>
          </cell>
          <cell r="G784">
            <v>0</v>
          </cell>
          <cell r="H784">
            <v>0.23625547382280393</v>
          </cell>
          <cell r="I784">
            <v>4.803663147622178</v>
          </cell>
          <cell r="J784">
            <v>0.12403583430593519</v>
          </cell>
          <cell r="K784">
            <v>2.5219579322292134</v>
          </cell>
          <cell r="L784">
            <v>0.17426167997429318</v>
          </cell>
          <cell r="M784">
            <v>3.543174668465369</v>
          </cell>
          <cell r="N784">
            <v>0.6013534245799019</v>
          </cell>
          <cell r="O784">
            <v>12.227015262797455</v>
          </cell>
          <cell r="P784" t="str">
            <v>M4</v>
          </cell>
          <cell r="Q784" t="str">
            <v>MINOR</v>
          </cell>
          <cell r="R784" t="str">
            <v>Infiltration or attenuation depending on site characteristics, and not in any SPZ</v>
          </cell>
        </row>
        <row r="785">
          <cell r="A785" t="str">
            <v>PBY019</v>
          </cell>
          <cell r="B785">
            <v>432</v>
          </cell>
          <cell r="C785">
            <v>0.87864931001</v>
          </cell>
          <cell r="D785">
            <v>0</v>
          </cell>
          <cell r="E785">
            <v>0</v>
          </cell>
          <cell r="F785">
            <v>0</v>
          </cell>
          <cell r="G785">
            <v>0</v>
          </cell>
          <cell r="H785">
            <v>0</v>
          </cell>
          <cell r="I785">
            <v>0</v>
          </cell>
          <cell r="J785">
            <v>0</v>
          </cell>
          <cell r="K785">
            <v>0</v>
          </cell>
          <cell r="L785">
            <v>0</v>
          </cell>
          <cell r="M785">
            <v>0</v>
          </cell>
          <cell r="N785">
            <v>0</v>
          </cell>
          <cell r="O785">
            <v>0</v>
          </cell>
          <cell r="P785" t="str">
            <v>M4</v>
          </cell>
          <cell r="Q785" t="str">
            <v>MINOR</v>
          </cell>
          <cell r="R785" t="str">
            <v>Infiltration or attenuation depending on site characteristics, and not in any SPZ</v>
          </cell>
        </row>
        <row r="786">
          <cell r="A786" t="str">
            <v>PBY020</v>
          </cell>
          <cell r="B786">
            <v>447</v>
          </cell>
          <cell r="C786">
            <v>0.5057407748</v>
          </cell>
          <cell r="D786">
            <v>0</v>
          </cell>
          <cell r="E786">
            <v>0</v>
          </cell>
          <cell r="F786">
            <v>0</v>
          </cell>
          <cell r="G786">
            <v>0</v>
          </cell>
          <cell r="H786">
            <v>0</v>
          </cell>
          <cell r="I786">
            <v>0</v>
          </cell>
          <cell r="J786">
            <v>0.10468281706493456</v>
          </cell>
          <cell r="K786">
            <v>20.698907875547977</v>
          </cell>
          <cell r="L786">
            <v>0.12883768320489394</v>
          </cell>
          <cell r="M786">
            <v>25.475043663593077</v>
          </cell>
          <cell r="N786">
            <v>0.2604474622048399</v>
          </cell>
          <cell r="O786">
            <v>51.49821315234793</v>
          </cell>
          <cell r="P786" t="str">
            <v>M4</v>
          </cell>
          <cell r="Q786" t="str">
            <v>MINOR</v>
          </cell>
          <cell r="R786" t="str">
            <v>Infiltration or attenuation depending on site characteristics, and not in any SPZ</v>
          </cell>
        </row>
        <row r="787">
          <cell r="A787" t="str">
            <v>PBY021</v>
          </cell>
          <cell r="B787">
            <v>448</v>
          </cell>
          <cell r="C787">
            <v>0.11635518645</v>
          </cell>
          <cell r="D787">
            <v>0</v>
          </cell>
          <cell r="E787">
            <v>0</v>
          </cell>
          <cell r="F787">
            <v>0</v>
          </cell>
          <cell r="G787">
            <v>0</v>
          </cell>
          <cell r="H787">
            <v>0</v>
          </cell>
          <cell r="I787">
            <v>0</v>
          </cell>
          <cell r="J787">
            <v>0</v>
          </cell>
          <cell r="K787">
            <v>0</v>
          </cell>
          <cell r="L787">
            <v>0</v>
          </cell>
          <cell r="M787">
            <v>0</v>
          </cell>
          <cell r="N787">
            <v>0</v>
          </cell>
          <cell r="O787">
            <v>0</v>
          </cell>
          <cell r="P787" t="str">
            <v>Poor</v>
          </cell>
          <cell r="Q787" t="str">
            <v>NONE</v>
          </cell>
          <cell r="R787" t="str">
            <v>Geology has very low permeability and infiltraion SUDS are likely to be less suitable, although site investigations should be carried out to confirm this</v>
          </cell>
        </row>
        <row r="788">
          <cell r="A788" t="str">
            <v>PBY022</v>
          </cell>
          <cell r="B788">
            <v>449</v>
          </cell>
          <cell r="C788">
            <v>0.7609808030999999</v>
          </cell>
          <cell r="D788">
            <v>0</v>
          </cell>
          <cell r="E788">
            <v>0</v>
          </cell>
          <cell r="F788">
            <v>0</v>
          </cell>
          <cell r="G788">
            <v>0</v>
          </cell>
          <cell r="H788">
            <v>0</v>
          </cell>
          <cell r="I788">
            <v>0</v>
          </cell>
          <cell r="J788">
            <v>0.0033307306579017266</v>
          </cell>
          <cell r="K788">
            <v>0.4376891827406634</v>
          </cell>
          <cell r="L788">
            <v>0.0036998136968634343</v>
          </cell>
          <cell r="M788">
            <v>0.4861901485282598</v>
          </cell>
          <cell r="N788">
            <v>0.012050985694680329</v>
          </cell>
          <cell r="O788">
            <v>1.5836123126350032</v>
          </cell>
          <cell r="P788" t="str">
            <v>Poor</v>
          </cell>
          <cell r="Q788" t="str">
            <v>NONE</v>
          </cell>
          <cell r="R788" t="str">
            <v>Geology has very low permeability and infiltraion SUDS are likely to be less suitable, although site investigations should be carried out to confirm this</v>
          </cell>
        </row>
        <row r="789">
          <cell r="A789" t="str">
            <v>PBY023</v>
          </cell>
          <cell r="B789">
            <v>450</v>
          </cell>
          <cell r="C789">
            <v>3.0187752289</v>
          </cell>
          <cell r="D789">
            <v>0</v>
          </cell>
          <cell r="E789">
            <v>0</v>
          </cell>
          <cell r="F789">
            <v>0</v>
          </cell>
          <cell r="G789">
            <v>0</v>
          </cell>
          <cell r="H789">
            <v>0</v>
          </cell>
          <cell r="I789">
            <v>0</v>
          </cell>
          <cell r="J789">
            <v>0.0013580014768797073</v>
          </cell>
          <cell r="K789">
            <v>0.04498518021080173</v>
          </cell>
          <cell r="L789">
            <v>0.004060089711065252</v>
          </cell>
          <cell r="M789">
            <v>0.13449460139318462</v>
          </cell>
          <cell r="N789">
            <v>0.10616447197984233</v>
          </cell>
          <cell r="O789">
            <v>3.5168061193654085</v>
          </cell>
          <cell r="P789" t="str">
            <v>Poor</v>
          </cell>
          <cell r="Q789" t="str">
            <v>NONE</v>
          </cell>
          <cell r="R789" t="str">
            <v>Geology has very low permeability and infiltraion SUDS are likely to be less suitable, although site investigations should be carried out to confirm this</v>
          </cell>
        </row>
        <row r="790">
          <cell r="A790" t="str">
            <v>PBY024</v>
          </cell>
          <cell r="B790">
            <v>451</v>
          </cell>
          <cell r="C790">
            <v>1.70729116775</v>
          </cell>
          <cell r="D790">
            <v>0</v>
          </cell>
          <cell r="E790">
            <v>0</v>
          </cell>
          <cell r="F790">
            <v>0</v>
          </cell>
          <cell r="G790">
            <v>0</v>
          </cell>
          <cell r="H790">
            <v>0</v>
          </cell>
          <cell r="I790">
            <v>0</v>
          </cell>
          <cell r="J790">
            <v>0.000108616737027263</v>
          </cell>
          <cell r="K790">
            <v>0.0063619339851916715</v>
          </cell>
          <cell r="L790">
            <v>0.00021349749854249672</v>
          </cell>
          <cell r="M790">
            <v>0.012505043227269792</v>
          </cell>
          <cell r="N790">
            <v>0.012128924983565667</v>
          </cell>
          <cell r="O790">
            <v>0.7104192426386239</v>
          </cell>
          <cell r="P790" t="str">
            <v>M4</v>
          </cell>
          <cell r="Q790" t="str">
            <v>MINOR</v>
          </cell>
          <cell r="R790" t="str">
            <v>Infiltration or attenuation depending on site characteristics, and not in any SPZ</v>
          </cell>
        </row>
        <row r="791">
          <cell r="A791" t="str">
            <v>PBY025</v>
          </cell>
          <cell r="B791">
            <v>452</v>
          </cell>
          <cell r="C791">
            <v>1.69319373845</v>
          </cell>
          <cell r="D791">
            <v>0</v>
          </cell>
          <cell r="E791">
            <v>0</v>
          </cell>
          <cell r="F791">
            <v>0</v>
          </cell>
          <cell r="G791">
            <v>0</v>
          </cell>
          <cell r="H791">
            <v>0</v>
          </cell>
          <cell r="I791">
            <v>0</v>
          </cell>
          <cell r="J791">
            <v>0</v>
          </cell>
          <cell r="K791">
            <v>0</v>
          </cell>
          <cell r="L791">
            <v>0.00024594736703763026</v>
          </cell>
          <cell r="M791">
            <v>0.01452564827358609</v>
          </cell>
          <cell r="N791">
            <v>0.000748068272463494</v>
          </cell>
          <cell r="O791">
            <v>0.044180902366689465</v>
          </cell>
          <cell r="P791" t="str">
            <v>M4</v>
          </cell>
          <cell r="Q791" t="str">
            <v>MINOR</v>
          </cell>
          <cell r="R791" t="str">
            <v>Infiltration or attenuation depending on site characteristics, and not in any SPZ</v>
          </cell>
        </row>
        <row r="792">
          <cell r="A792" t="str">
            <v>PBY026</v>
          </cell>
          <cell r="B792">
            <v>453</v>
          </cell>
          <cell r="C792">
            <v>0.0385196370005</v>
          </cell>
          <cell r="D792">
            <v>0</v>
          </cell>
          <cell r="E792">
            <v>0</v>
          </cell>
          <cell r="F792">
            <v>0</v>
          </cell>
          <cell r="G792">
            <v>0</v>
          </cell>
          <cell r="H792">
            <v>0</v>
          </cell>
          <cell r="I792">
            <v>0</v>
          </cell>
          <cell r="J792">
            <v>0</v>
          </cell>
          <cell r="K792">
            <v>0</v>
          </cell>
          <cell r="L792">
            <v>0</v>
          </cell>
          <cell r="M792">
            <v>0</v>
          </cell>
          <cell r="N792">
            <v>0.00016467589998266045</v>
          </cell>
          <cell r="O792">
            <v>0.4275115572364373</v>
          </cell>
          <cell r="P792" t="str">
            <v>Poor</v>
          </cell>
          <cell r="Q792" t="str">
            <v>NONE</v>
          </cell>
          <cell r="R792" t="str">
            <v>Geology has very low permeability and infiltraion SUDS are likely to be less suitable, although site investigations should be carried out to confirm this</v>
          </cell>
        </row>
        <row r="793">
          <cell r="A793" t="str">
            <v>PBY027</v>
          </cell>
          <cell r="B793">
            <v>454</v>
          </cell>
          <cell r="C793">
            <v>0.1299332074</v>
          </cell>
          <cell r="D793">
            <v>0</v>
          </cell>
          <cell r="E793">
            <v>0</v>
          </cell>
          <cell r="F793">
            <v>0</v>
          </cell>
          <cell r="G793">
            <v>0</v>
          </cell>
          <cell r="H793">
            <v>0</v>
          </cell>
          <cell r="I793">
            <v>0</v>
          </cell>
          <cell r="J793">
            <v>0</v>
          </cell>
          <cell r="K793">
            <v>0</v>
          </cell>
          <cell r="L793">
            <v>0</v>
          </cell>
          <cell r="M793">
            <v>0</v>
          </cell>
          <cell r="N793">
            <v>0.014228245249763237</v>
          </cell>
          <cell r="O793">
            <v>10.95043025141488</v>
          </cell>
          <cell r="P793" t="str">
            <v>Poor</v>
          </cell>
          <cell r="Q793" t="str">
            <v>NONE</v>
          </cell>
          <cell r="R793" t="str">
            <v>Geology has very low permeability and infiltraion SUDS are likely to be less suitable, although site investigations should be carried out to confirm this</v>
          </cell>
        </row>
        <row r="794">
          <cell r="A794" t="str">
            <v>PBY028</v>
          </cell>
          <cell r="B794">
            <v>455</v>
          </cell>
          <cell r="C794">
            <v>1.87736610826</v>
          </cell>
          <cell r="D794">
            <v>0</v>
          </cell>
          <cell r="E794">
            <v>0</v>
          </cell>
          <cell r="F794">
            <v>0</v>
          </cell>
          <cell r="G794">
            <v>0</v>
          </cell>
          <cell r="H794">
            <v>0</v>
          </cell>
          <cell r="I794">
            <v>0</v>
          </cell>
          <cell r="J794">
            <v>0.18906204461993797</v>
          </cell>
          <cell r="K794">
            <v>10.0706007095849</v>
          </cell>
          <cell r="L794">
            <v>0.2910881481075172</v>
          </cell>
          <cell r="M794">
            <v>15.505134924232042</v>
          </cell>
          <cell r="N794">
            <v>0.791792858109575</v>
          </cell>
          <cell r="O794">
            <v>42.17572984970058</v>
          </cell>
          <cell r="P794" t="str">
            <v>M4</v>
          </cell>
          <cell r="Q794" t="str">
            <v>MINOR</v>
          </cell>
          <cell r="R794" t="str">
            <v>Infiltration or attenuation depending on site characteristics, and not in any SPZ</v>
          </cell>
        </row>
        <row r="795">
          <cell r="A795" t="str">
            <v>PBY029</v>
          </cell>
          <cell r="B795">
            <v>456</v>
          </cell>
          <cell r="C795">
            <v>3.80180475899</v>
          </cell>
          <cell r="D795">
            <v>0</v>
          </cell>
          <cell r="E795">
            <v>0</v>
          </cell>
          <cell r="F795">
            <v>0</v>
          </cell>
          <cell r="G795">
            <v>0</v>
          </cell>
          <cell r="H795">
            <v>0.16491776253982693</v>
          </cell>
          <cell r="I795">
            <v>4.337880901165465</v>
          </cell>
          <cell r="J795">
            <v>0.12319299972837482</v>
          </cell>
          <cell r="K795">
            <v>3.240382069517496</v>
          </cell>
          <cell r="L795">
            <v>0.17173128705856408</v>
          </cell>
          <cell r="M795">
            <v>4.517099060715226</v>
          </cell>
          <cell r="N795">
            <v>0.3930390797845641</v>
          </cell>
          <cell r="O795">
            <v>10.338223677982352</v>
          </cell>
          <cell r="P795" t="str">
            <v>M4</v>
          </cell>
          <cell r="Q795" t="str">
            <v>MINOR</v>
          </cell>
          <cell r="R795" t="str">
            <v>Infiltration or attenuation depending on site characteristics, and not in any SPZ</v>
          </cell>
        </row>
        <row r="796">
          <cell r="A796" t="str">
            <v>PBY030</v>
          </cell>
          <cell r="B796">
            <v>457</v>
          </cell>
          <cell r="C796">
            <v>4.4957694018200005</v>
          </cell>
          <cell r="D796">
            <v>0</v>
          </cell>
          <cell r="E796">
            <v>0</v>
          </cell>
          <cell r="F796">
            <v>0</v>
          </cell>
          <cell r="G796">
            <v>0</v>
          </cell>
          <cell r="H796">
            <v>0</v>
          </cell>
          <cell r="I796">
            <v>0</v>
          </cell>
          <cell r="J796">
            <v>0.0112</v>
          </cell>
          <cell r="K796">
            <v>0.24912309771639887</v>
          </cell>
          <cell r="L796">
            <v>0.03972681671399443</v>
          </cell>
          <cell r="M796">
            <v>0.8836488966251699</v>
          </cell>
          <cell r="N796">
            <v>0.23457431371430862</v>
          </cell>
          <cell r="O796">
            <v>5.217667828322045</v>
          </cell>
          <cell r="P796" t="str">
            <v>M4</v>
          </cell>
          <cell r="Q796" t="str">
            <v>MINOR</v>
          </cell>
          <cell r="R796" t="str">
            <v>Infiltration or attenuation depending on site characteristics, and not in any SPZ</v>
          </cell>
        </row>
        <row r="797">
          <cell r="A797" t="str">
            <v>PBY031</v>
          </cell>
          <cell r="B797">
            <v>458</v>
          </cell>
          <cell r="C797">
            <v>1.29191601833</v>
          </cell>
          <cell r="D797">
            <v>0</v>
          </cell>
          <cell r="E797">
            <v>0</v>
          </cell>
          <cell r="F797">
            <v>0</v>
          </cell>
          <cell r="G797">
            <v>0</v>
          </cell>
          <cell r="H797">
            <v>0</v>
          </cell>
          <cell r="I797">
            <v>0</v>
          </cell>
          <cell r="J797">
            <v>0.3728277911574746</v>
          </cell>
          <cell r="K797">
            <v>28.858516023310234</v>
          </cell>
          <cell r="L797">
            <v>0.4376812897085906</v>
          </cell>
          <cell r="M797">
            <v>33.8784629572409</v>
          </cell>
          <cell r="N797">
            <v>0.6584268599092659</v>
          </cell>
          <cell r="O797">
            <v>50.96514406256715</v>
          </cell>
          <cell r="P797" t="str">
            <v>M4</v>
          </cell>
          <cell r="Q797" t="str">
            <v>MINOR</v>
          </cell>
          <cell r="R797" t="str">
            <v>Infiltration or attenuation depending on site characteristics, and not in any SPZ</v>
          </cell>
        </row>
        <row r="798">
          <cell r="A798" t="str">
            <v>PBY032</v>
          </cell>
          <cell r="B798">
            <v>459</v>
          </cell>
          <cell r="C798">
            <v>8.524258432</v>
          </cell>
          <cell r="D798">
            <v>0</v>
          </cell>
          <cell r="E798">
            <v>0</v>
          </cell>
          <cell r="F798">
            <v>0</v>
          </cell>
          <cell r="G798">
            <v>0</v>
          </cell>
          <cell r="H798">
            <v>0</v>
          </cell>
          <cell r="I798">
            <v>0</v>
          </cell>
          <cell r="J798">
            <v>0.2577732735177946</v>
          </cell>
          <cell r="K798">
            <v>3.023996463435643</v>
          </cell>
          <cell r="L798">
            <v>0.4462921134404005</v>
          </cell>
          <cell r="M798">
            <v>5.235553532316938</v>
          </cell>
          <cell r="N798">
            <v>0.8618491514484764</v>
          </cell>
          <cell r="O798">
            <v>10.110546956355774</v>
          </cell>
          <cell r="P798" t="str">
            <v>Poor</v>
          </cell>
          <cell r="Q798" t="str">
            <v>NONE</v>
          </cell>
          <cell r="R798" t="str">
            <v>Geology has very low permeability and infiltraion SUDS are likely to be less suitable, although site investigations should be carried out to confirm this</v>
          </cell>
        </row>
        <row r="799">
          <cell r="A799" t="str">
            <v>PBY033</v>
          </cell>
          <cell r="B799">
            <v>460</v>
          </cell>
          <cell r="C799">
            <v>2.05524206815</v>
          </cell>
          <cell r="D799">
            <v>0</v>
          </cell>
          <cell r="E799">
            <v>0</v>
          </cell>
          <cell r="F799">
            <v>0</v>
          </cell>
          <cell r="G799">
            <v>0</v>
          </cell>
          <cell r="H799">
            <v>0</v>
          </cell>
          <cell r="I799">
            <v>0</v>
          </cell>
          <cell r="J799">
            <v>0.021071777061209093</v>
          </cell>
          <cell r="K799">
            <v>1.0252698398771385</v>
          </cell>
          <cell r="L799">
            <v>0.024706329784250976</v>
          </cell>
          <cell r="M799">
            <v>1.202112888166505</v>
          </cell>
          <cell r="N799">
            <v>0.049996496238471674</v>
          </cell>
          <cell r="O799">
            <v>2.432632973665987</v>
          </cell>
          <cell r="P799" t="str">
            <v>M4</v>
          </cell>
          <cell r="Q799" t="str">
            <v>MINOR</v>
          </cell>
          <cell r="R799" t="str">
            <v>Infiltration or attenuation depending on site characteristics, and not in any SPZ</v>
          </cell>
        </row>
        <row r="800">
          <cell r="A800" t="str">
            <v>PBY034</v>
          </cell>
          <cell r="B800">
            <v>461</v>
          </cell>
          <cell r="C800">
            <v>1.65452444995</v>
          </cell>
          <cell r="D800">
            <v>0</v>
          </cell>
          <cell r="E800">
            <v>0</v>
          </cell>
          <cell r="F800">
            <v>0</v>
          </cell>
          <cell r="G800">
            <v>0</v>
          </cell>
          <cell r="H800">
            <v>0</v>
          </cell>
          <cell r="I800">
            <v>0</v>
          </cell>
          <cell r="J800">
            <v>0.030412446407772138</v>
          </cell>
          <cell r="K800">
            <v>1.8381382280987872</v>
          </cell>
          <cell r="L800">
            <v>0.03535312658999884</v>
          </cell>
          <cell r="M800">
            <v>2.13675455754475</v>
          </cell>
          <cell r="N800">
            <v>0.0552192522722998</v>
          </cell>
          <cell r="O800">
            <v>3.3374697046011335</v>
          </cell>
          <cell r="P800" t="str">
            <v>M4</v>
          </cell>
          <cell r="Q800" t="str">
            <v>MINOR</v>
          </cell>
          <cell r="R800" t="str">
            <v>Infiltration or attenuation depending on site characteristics, and not in any SPZ</v>
          </cell>
        </row>
        <row r="801">
          <cell r="A801" t="str">
            <v>PBY035</v>
          </cell>
          <cell r="B801">
            <v>462</v>
          </cell>
          <cell r="C801">
            <v>8.2907940094</v>
          </cell>
          <cell r="D801">
            <v>0</v>
          </cell>
          <cell r="E801">
            <v>0</v>
          </cell>
          <cell r="F801">
            <v>0</v>
          </cell>
          <cell r="G801">
            <v>0</v>
          </cell>
          <cell r="H801">
            <v>0</v>
          </cell>
          <cell r="I801">
            <v>0</v>
          </cell>
          <cell r="J801">
            <v>0.015475873309791397</v>
          </cell>
          <cell r="K801">
            <v>0.18666334361033504</v>
          </cell>
          <cell r="L801">
            <v>0.0545637520143868</v>
          </cell>
          <cell r="M801">
            <v>0.6581245650600303</v>
          </cell>
          <cell r="N801">
            <v>0.1559366329248238</v>
          </cell>
          <cell r="O801">
            <v>1.880840758412581</v>
          </cell>
          <cell r="P801" t="str">
            <v>M4</v>
          </cell>
          <cell r="Q801" t="str">
            <v>MINOR</v>
          </cell>
          <cell r="R801" t="str">
            <v>Infiltration or attenuation depending on site characteristics, and not in any SPZ</v>
          </cell>
        </row>
        <row r="802">
          <cell r="A802" t="str">
            <v>PBY036</v>
          </cell>
          <cell r="B802">
            <v>463</v>
          </cell>
          <cell r="C802">
            <v>11.2365413774</v>
          </cell>
          <cell r="D802">
            <v>0</v>
          </cell>
          <cell r="E802">
            <v>0</v>
          </cell>
          <cell r="F802">
            <v>0</v>
          </cell>
          <cell r="G802">
            <v>0</v>
          </cell>
          <cell r="H802">
            <v>0</v>
          </cell>
          <cell r="I802">
            <v>0</v>
          </cell>
          <cell r="J802">
            <v>0</v>
          </cell>
          <cell r="K802">
            <v>0</v>
          </cell>
          <cell r="L802">
            <v>0</v>
          </cell>
          <cell r="M802">
            <v>0</v>
          </cell>
          <cell r="N802">
            <v>0.022526004382034684</v>
          </cell>
          <cell r="O802">
            <v>0.20047097790554239</v>
          </cell>
          <cell r="P802" t="str">
            <v>M4</v>
          </cell>
          <cell r="Q802" t="str">
            <v>MINOR</v>
          </cell>
          <cell r="R802" t="str">
            <v>Infiltration or attenuation depending on site characteristics, and not in any SPZ</v>
          </cell>
        </row>
        <row r="803">
          <cell r="A803" t="str">
            <v>PBY037</v>
          </cell>
          <cell r="B803">
            <v>464</v>
          </cell>
          <cell r="C803">
            <v>1.72774551602</v>
          </cell>
          <cell r="D803">
            <v>0</v>
          </cell>
          <cell r="E803">
            <v>0</v>
          </cell>
          <cell r="F803">
            <v>0</v>
          </cell>
          <cell r="G803">
            <v>0</v>
          </cell>
          <cell r="H803">
            <v>0</v>
          </cell>
          <cell r="I803">
            <v>0</v>
          </cell>
          <cell r="J803">
            <v>0</v>
          </cell>
          <cell r="K803">
            <v>0</v>
          </cell>
          <cell r="L803">
            <v>0.0008040474444600532</v>
          </cell>
          <cell r="M803">
            <v>0.04653737700400699</v>
          </cell>
          <cell r="N803">
            <v>0.08294135816621011</v>
          </cell>
          <cell r="O803">
            <v>4.800554097646982</v>
          </cell>
          <cell r="P803" t="str">
            <v>Poor</v>
          </cell>
          <cell r="Q803" t="str">
            <v>NONE</v>
          </cell>
          <cell r="R803" t="str">
            <v>Geology has very low permeability and infiltraion SUDS are likely to be less suitable, although site investigations should be carried out to confirm this</v>
          </cell>
        </row>
        <row r="804">
          <cell r="A804" t="str">
            <v>PBY038</v>
          </cell>
          <cell r="B804">
            <v>465</v>
          </cell>
          <cell r="C804">
            <v>0.37463034345699997</v>
          </cell>
          <cell r="D804">
            <v>0</v>
          </cell>
          <cell r="E804">
            <v>0</v>
          </cell>
          <cell r="F804">
            <v>0</v>
          </cell>
          <cell r="G804">
            <v>0</v>
          </cell>
          <cell r="H804">
            <v>0</v>
          </cell>
          <cell r="I804">
            <v>0</v>
          </cell>
          <cell r="J804">
            <v>0</v>
          </cell>
          <cell r="K804">
            <v>0</v>
          </cell>
          <cell r="L804">
            <v>0</v>
          </cell>
          <cell r="M804">
            <v>0</v>
          </cell>
          <cell r="N804">
            <v>0</v>
          </cell>
          <cell r="O804">
            <v>0</v>
          </cell>
          <cell r="P804" t="str">
            <v>M4</v>
          </cell>
          <cell r="Q804" t="str">
            <v>MINOR</v>
          </cell>
          <cell r="R804" t="str">
            <v>Infiltration or attenuation depending on site characteristics, and not in any SPZ</v>
          </cell>
        </row>
        <row r="805">
          <cell r="A805" t="str">
            <v>PBY039</v>
          </cell>
          <cell r="B805">
            <v>466</v>
          </cell>
          <cell r="C805">
            <v>0.0584369342226</v>
          </cell>
          <cell r="D805">
            <v>0</v>
          </cell>
          <cell r="E805">
            <v>0</v>
          </cell>
          <cell r="F805">
            <v>0</v>
          </cell>
          <cell r="G805">
            <v>0</v>
          </cell>
          <cell r="H805">
            <v>0</v>
          </cell>
          <cell r="I805">
            <v>0</v>
          </cell>
          <cell r="J805">
            <v>0</v>
          </cell>
          <cell r="K805">
            <v>0</v>
          </cell>
          <cell r="L805">
            <v>0</v>
          </cell>
          <cell r="M805">
            <v>0</v>
          </cell>
          <cell r="N805">
            <v>0</v>
          </cell>
          <cell r="O805">
            <v>0</v>
          </cell>
          <cell r="P805" t="str">
            <v>Poor</v>
          </cell>
          <cell r="Q805" t="str">
            <v>NONE</v>
          </cell>
          <cell r="R805" t="str">
            <v>Geology has very low permeability and infiltraion SUDS are likely to be less suitable, although site investigations should be carried out to confirm this</v>
          </cell>
        </row>
        <row r="806">
          <cell r="A806" t="str">
            <v>PBY040</v>
          </cell>
          <cell r="B806">
            <v>467</v>
          </cell>
          <cell r="C806">
            <v>2.7392005798900003</v>
          </cell>
          <cell r="D806">
            <v>0.29275095764328923</v>
          </cell>
          <cell r="E806">
            <v>10.687459684133295</v>
          </cell>
          <cell r="F806">
            <v>0.6403750755263771</v>
          </cell>
          <cell r="G806">
            <v>23.37817391788421</v>
          </cell>
          <cell r="H806">
            <v>1.1358590221035663</v>
          </cell>
          <cell r="I806">
            <v>41.46680715689611</v>
          </cell>
          <cell r="J806">
            <v>0.04813128754401208</v>
          </cell>
          <cell r="K806">
            <v>1.757128992209286</v>
          </cell>
          <cell r="L806">
            <v>0.11385189298317143</v>
          </cell>
          <cell r="M806">
            <v>4.1563912412629325</v>
          </cell>
          <cell r="N806">
            <v>0.5006152757924149</v>
          </cell>
          <cell r="O806">
            <v>18.275962682970754</v>
          </cell>
          <cell r="P806" t="str">
            <v>M4</v>
          </cell>
          <cell r="Q806" t="str">
            <v>MINOR</v>
          </cell>
          <cell r="R806" t="str">
            <v>Infiltration or attenuation depending on site characteristics, and not in any SPZ</v>
          </cell>
        </row>
        <row r="807">
          <cell r="A807" t="str">
            <v>PH001</v>
          </cell>
          <cell r="B807">
            <v>1187</v>
          </cell>
          <cell r="C807">
            <v>0.646456051393</v>
          </cell>
          <cell r="D807">
            <v>0</v>
          </cell>
          <cell r="E807">
            <v>0</v>
          </cell>
          <cell r="F807">
            <v>0</v>
          </cell>
          <cell r="G807">
            <v>0</v>
          </cell>
          <cell r="H807">
            <v>0</v>
          </cell>
          <cell r="I807">
            <v>0</v>
          </cell>
          <cell r="J807">
            <v>0</v>
          </cell>
          <cell r="K807">
            <v>0</v>
          </cell>
          <cell r="L807">
            <v>0</v>
          </cell>
          <cell r="M807">
            <v>0</v>
          </cell>
          <cell r="N807">
            <v>0</v>
          </cell>
          <cell r="O807">
            <v>0</v>
          </cell>
          <cell r="P807" t="str">
            <v>M4</v>
          </cell>
          <cell r="Q807" t="str">
            <v>MINOR</v>
          </cell>
          <cell r="R807" t="str">
            <v>Infiltration or attenuation depending on site characteristics, and not in any SPZ</v>
          </cell>
        </row>
        <row r="808">
          <cell r="A808" t="str">
            <v>PH002</v>
          </cell>
          <cell r="B808">
            <v>1188</v>
          </cell>
          <cell r="C808">
            <v>0.358092105906</v>
          </cell>
          <cell r="D808">
            <v>0</v>
          </cell>
          <cell r="E808">
            <v>0</v>
          </cell>
          <cell r="F808">
            <v>0</v>
          </cell>
          <cell r="G808">
            <v>0</v>
          </cell>
          <cell r="H808">
            <v>0</v>
          </cell>
          <cell r="I808">
            <v>0</v>
          </cell>
          <cell r="J808">
            <v>0</v>
          </cell>
          <cell r="K808">
            <v>0</v>
          </cell>
          <cell r="L808">
            <v>0</v>
          </cell>
          <cell r="M808">
            <v>0</v>
          </cell>
          <cell r="N808">
            <v>0</v>
          </cell>
          <cell r="O808">
            <v>0</v>
          </cell>
          <cell r="P808" t="str">
            <v>M4</v>
          </cell>
          <cell r="Q808" t="str">
            <v>MINOR</v>
          </cell>
          <cell r="R808" t="str">
            <v>Infiltration or attenuation depending on site characteristics, and not in any SPZ</v>
          </cell>
        </row>
        <row r="809">
          <cell r="A809" t="str">
            <v>PH003</v>
          </cell>
          <cell r="B809">
            <v>1189</v>
          </cell>
          <cell r="C809">
            <v>0.201478537332</v>
          </cell>
          <cell r="D809">
            <v>0</v>
          </cell>
          <cell r="E809">
            <v>0</v>
          </cell>
          <cell r="F809">
            <v>0</v>
          </cell>
          <cell r="G809">
            <v>0</v>
          </cell>
          <cell r="H809">
            <v>0</v>
          </cell>
          <cell r="I809">
            <v>0</v>
          </cell>
          <cell r="J809">
            <v>0</v>
          </cell>
          <cell r="K809">
            <v>0</v>
          </cell>
          <cell r="L809">
            <v>0</v>
          </cell>
          <cell r="M809">
            <v>0</v>
          </cell>
          <cell r="N809">
            <v>0.007907699999399484</v>
          </cell>
          <cell r="O809">
            <v>3.9248349249076746</v>
          </cell>
          <cell r="P809" t="str">
            <v>M4</v>
          </cell>
          <cell r="Q809" t="str">
            <v>MINOR</v>
          </cell>
          <cell r="R809" t="str">
            <v>Infiltration or attenuation depending on site characteristics, and not in any SPZ</v>
          </cell>
        </row>
        <row r="810">
          <cell r="A810" t="str">
            <v>PH004</v>
          </cell>
          <cell r="B810">
            <v>1186</v>
          </cell>
          <cell r="C810">
            <v>0.283952180803</v>
          </cell>
          <cell r="D810">
            <v>0</v>
          </cell>
          <cell r="E810">
            <v>0</v>
          </cell>
          <cell r="F810">
            <v>0</v>
          </cell>
          <cell r="G810">
            <v>0</v>
          </cell>
          <cell r="H810">
            <v>0</v>
          </cell>
          <cell r="I810">
            <v>0</v>
          </cell>
          <cell r="J810">
            <v>0</v>
          </cell>
          <cell r="K810">
            <v>0</v>
          </cell>
          <cell r="L810">
            <v>0</v>
          </cell>
          <cell r="M810">
            <v>0</v>
          </cell>
          <cell r="N810">
            <v>0</v>
          </cell>
          <cell r="O810">
            <v>0</v>
          </cell>
          <cell r="P810" t="str">
            <v>M4</v>
          </cell>
          <cell r="Q810" t="str">
            <v>MINOR</v>
          </cell>
          <cell r="R810" t="str">
            <v>Infiltration or attenuation depending on site characteristics, and not in any SPZ</v>
          </cell>
        </row>
        <row r="811">
          <cell r="A811" t="str">
            <v>PH005sd</v>
          </cell>
          <cell r="B811">
            <v>1190</v>
          </cell>
          <cell r="C811">
            <v>0.594188394357</v>
          </cell>
          <cell r="D811">
            <v>0</v>
          </cell>
          <cell r="E811">
            <v>0</v>
          </cell>
          <cell r="F811">
            <v>0</v>
          </cell>
          <cell r="G811">
            <v>0</v>
          </cell>
          <cell r="H811">
            <v>0.03727958006841199</v>
          </cell>
          <cell r="I811">
            <v>6.274033694103707</v>
          </cell>
          <cell r="J811">
            <v>0</v>
          </cell>
          <cell r="K811">
            <v>0</v>
          </cell>
          <cell r="L811">
            <v>0</v>
          </cell>
          <cell r="M811">
            <v>0</v>
          </cell>
          <cell r="N811">
            <v>0.05622079920802749</v>
          </cell>
          <cell r="O811">
            <v>9.461780092299975</v>
          </cell>
          <cell r="P811" t="str">
            <v>M4</v>
          </cell>
          <cell r="Q811" t="str">
            <v>MINOR</v>
          </cell>
          <cell r="R811" t="str">
            <v>Infiltration or attenuation depending on site characteristics, and not in any SPZ</v>
          </cell>
        </row>
        <row r="812">
          <cell r="A812" t="str">
            <v>PRE001</v>
          </cell>
          <cell r="B812">
            <v>1165</v>
          </cell>
          <cell r="C812">
            <v>0.1718678552</v>
          </cell>
          <cell r="D812">
            <v>0</v>
          </cell>
          <cell r="E812">
            <v>0</v>
          </cell>
          <cell r="F812">
            <v>0</v>
          </cell>
          <cell r="G812">
            <v>0</v>
          </cell>
          <cell r="H812">
            <v>0</v>
          </cell>
          <cell r="I812">
            <v>0</v>
          </cell>
          <cell r="J812">
            <v>0</v>
          </cell>
          <cell r="K812">
            <v>0</v>
          </cell>
          <cell r="L812">
            <v>0</v>
          </cell>
          <cell r="M812">
            <v>0</v>
          </cell>
          <cell r="N812">
            <v>0</v>
          </cell>
          <cell r="O812">
            <v>0</v>
          </cell>
          <cell r="P812" t="str">
            <v>Poor</v>
          </cell>
          <cell r="Q812" t="str">
            <v>NONE</v>
          </cell>
          <cell r="R812" t="str">
            <v>Geology has very low permeability and infiltraion SUDS are likely to be less suitable, although site investigations should be carried out to confirm this</v>
          </cell>
        </row>
        <row r="813">
          <cell r="A813" t="str">
            <v>PRE002-011-012</v>
          </cell>
          <cell r="B813">
            <v>1164</v>
          </cell>
          <cell r="C813">
            <v>2.70293654391</v>
          </cell>
          <cell r="D813">
            <v>0.205700174576278</v>
          </cell>
          <cell r="E813">
            <v>7.6102480111766635</v>
          </cell>
          <cell r="F813">
            <v>0.29848867732139533</v>
          </cell>
          <cell r="G813">
            <v>11.043125595897605</v>
          </cell>
          <cell r="H813">
            <v>0.44453664143750093</v>
          </cell>
          <cell r="I813">
            <v>16.44643276732074</v>
          </cell>
          <cell r="J813">
            <v>0.01000845741488765</v>
          </cell>
          <cell r="K813">
            <v>0.3702808871868545</v>
          </cell>
          <cell r="L813">
            <v>0.026709781464807354</v>
          </cell>
          <cell r="M813">
            <v>0.9881764159424054</v>
          </cell>
          <cell r="N813">
            <v>0.12270735195301022</v>
          </cell>
          <cell r="O813">
            <v>4.539779234902232</v>
          </cell>
          <cell r="P813" t="str">
            <v>M4</v>
          </cell>
          <cell r="Q813" t="str">
            <v>MINOR</v>
          </cell>
          <cell r="R813" t="str">
            <v>Infiltration or attenuation depending on site characteristics, and not in any SPZ</v>
          </cell>
        </row>
        <row r="814">
          <cell r="A814" t="str">
            <v>PRE003</v>
          </cell>
          <cell r="B814">
            <v>1166</v>
          </cell>
          <cell r="C814">
            <v>0.1481774848</v>
          </cell>
          <cell r="D814">
            <v>0</v>
          </cell>
          <cell r="E814">
            <v>0</v>
          </cell>
          <cell r="F814">
            <v>0</v>
          </cell>
          <cell r="G814">
            <v>0</v>
          </cell>
          <cell r="H814">
            <v>0</v>
          </cell>
          <cell r="I814">
            <v>0</v>
          </cell>
          <cell r="J814">
            <v>0</v>
          </cell>
          <cell r="K814">
            <v>0</v>
          </cell>
          <cell r="L814">
            <v>0</v>
          </cell>
          <cell r="M814">
            <v>0</v>
          </cell>
          <cell r="N814">
            <v>0</v>
          </cell>
          <cell r="O814">
            <v>0</v>
          </cell>
          <cell r="P814" t="str">
            <v>Poor</v>
          </cell>
          <cell r="Q814" t="str">
            <v>NONE</v>
          </cell>
          <cell r="R814" t="str">
            <v>Geology has very low permeability and infiltraion SUDS are likely to be less suitable, although site investigations should be carried out to confirm this</v>
          </cell>
        </row>
        <row r="815">
          <cell r="A815" t="str">
            <v>PRE004</v>
          </cell>
          <cell r="B815">
            <v>1167</v>
          </cell>
          <cell r="C815">
            <v>0.39062143925</v>
          </cell>
          <cell r="D815">
            <v>0</v>
          </cell>
          <cell r="E815">
            <v>0</v>
          </cell>
          <cell r="F815">
            <v>0</v>
          </cell>
          <cell r="G815">
            <v>0</v>
          </cell>
          <cell r="H815">
            <v>0</v>
          </cell>
          <cell r="I815">
            <v>0</v>
          </cell>
          <cell r="J815">
            <v>0</v>
          </cell>
          <cell r="K815">
            <v>0</v>
          </cell>
          <cell r="L815">
            <v>0</v>
          </cell>
          <cell r="M815">
            <v>0</v>
          </cell>
          <cell r="N815">
            <v>0</v>
          </cell>
          <cell r="O815">
            <v>0</v>
          </cell>
          <cell r="P815" t="str">
            <v>Poor</v>
          </cell>
          <cell r="Q815" t="str">
            <v>NONE</v>
          </cell>
          <cell r="R815" t="str">
            <v>Geology has very low permeability and infiltraion SUDS are likely to be less suitable, although site investigations should be carried out to confirm this</v>
          </cell>
        </row>
        <row r="816">
          <cell r="A816" t="str">
            <v>PRE005</v>
          </cell>
          <cell r="B816">
            <v>1168</v>
          </cell>
          <cell r="C816">
            <v>0.6205041154</v>
          </cell>
          <cell r="D816">
            <v>0</v>
          </cell>
          <cell r="E816">
            <v>0</v>
          </cell>
          <cell r="F816">
            <v>0</v>
          </cell>
          <cell r="G816">
            <v>0</v>
          </cell>
          <cell r="H816">
            <v>0</v>
          </cell>
          <cell r="I816">
            <v>0</v>
          </cell>
          <cell r="J816">
            <v>0</v>
          </cell>
          <cell r="K816">
            <v>0</v>
          </cell>
          <cell r="L816">
            <v>0</v>
          </cell>
          <cell r="M816">
            <v>0</v>
          </cell>
          <cell r="N816">
            <v>0.009047612827228053</v>
          </cell>
          <cell r="O816">
            <v>1.4581068203545478</v>
          </cell>
          <cell r="P816" t="str">
            <v>M4</v>
          </cell>
          <cell r="Q816" t="str">
            <v>MINOR</v>
          </cell>
          <cell r="R816" t="str">
            <v>Infiltration or attenuation depending on site characteristics, and not in any SPZ</v>
          </cell>
        </row>
        <row r="817">
          <cell r="A817" t="str">
            <v>PRE006</v>
          </cell>
          <cell r="B817">
            <v>1169</v>
          </cell>
          <cell r="C817">
            <v>1.1776899861</v>
          </cell>
          <cell r="D817">
            <v>0</v>
          </cell>
          <cell r="E817">
            <v>0</v>
          </cell>
          <cell r="F817">
            <v>0</v>
          </cell>
          <cell r="G817">
            <v>0</v>
          </cell>
          <cell r="H817">
            <v>0</v>
          </cell>
          <cell r="I817">
            <v>0</v>
          </cell>
          <cell r="J817">
            <v>0</v>
          </cell>
          <cell r="K817">
            <v>0</v>
          </cell>
          <cell r="L817">
            <v>7.995689954541653E-05</v>
          </cell>
          <cell r="M817">
            <v>0.00678929943271397</v>
          </cell>
          <cell r="N817">
            <v>0.012346253985181334</v>
          </cell>
          <cell r="O817">
            <v>1.0483449915428755</v>
          </cell>
          <cell r="P817" t="str">
            <v>M4</v>
          </cell>
          <cell r="Q817" t="str">
            <v>MINOR</v>
          </cell>
          <cell r="R817" t="str">
            <v>Infiltration or attenuation depending on site characteristics, and not in any SPZ</v>
          </cell>
        </row>
        <row r="818">
          <cell r="A818" t="str">
            <v>PRE007</v>
          </cell>
          <cell r="B818">
            <v>1170</v>
          </cell>
          <cell r="C818">
            <v>1.9716038454500002</v>
          </cell>
          <cell r="D818">
            <v>0</v>
          </cell>
          <cell r="E818">
            <v>0</v>
          </cell>
          <cell r="F818">
            <v>0</v>
          </cell>
          <cell r="G818">
            <v>0</v>
          </cell>
          <cell r="H818">
            <v>0</v>
          </cell>
          <cell r="I818">
            <v>0</v>
          </cell>
          <cell r="J818">
            <v>0</v>
          </cell>
          <cell r="K818">
            <v>0</v>
          </cell>
          <cell r="L818">
            <v>0</v>
          </cell>
          <cell r="M818">
            <v>0</v>
          </cell>
          <cell r="N818">
            <v>0</v>
          </cell>
          <cell r="O818">
            <v>0</v>
          </cell>
          <cell r="P818" t="str">
            <v>Poor</v>
          </cell>
          <cell r="Q818" t="str">
            <v>NONE</v>
          </cell>
          <cell r="R818" t="str">
            <v>Geology has very low permeability and infiltraion SUDS are likely to be less suitable, although site investigations should be carried out to confirm this</v>
          </cell>
        </row>
        <row r="819">
          <cell r="A819" t="str">
            <v>PRE008</v>
          </cell>
          <cell r="B819">
            <v>1163</v>
          </cell>
          <cell r="C819">
            <v>1.37067034535</v>
          </cell>
          <cell r="D819">
            <v>0</v>
          </cell>
          <cell r="E819">
            <v>0</v>
          </cell>
          <cell r="F819">
            <v>0</v>
          </cell>
          <cell r="G819">
            <v>0</v>
          </cell>
          <cell r="H819">
            <v>0</v>
          </cell>
          <cell r="I819">
            <v>0</v>
          </cell>
          <cell r="J819">
            <v>0</v>
          </cell>
          <cell r="K819">
            <v>0</v>
          </cell>
          <cell r="L819">
            <v>0</v>
          </cell>
          <cell r="M819">
            <v>0</v>
          </cell>
          <cell r="N819">
            <v>0</v>
          </cell>
          <cell r="O819">
            <v>0</v>
          </cell>
          <cell r="P819" t="str">
            <v>Poor</v>
          </cell>
          <cell r="Q819" t="str">
            <v>NONE</v>
          </cell>
          <cell r="R819" t="str">
            <v>Geology has very low permeability and infiltraion SUDS are likely to be less suitable, although site investigations should be carried out to confirm this</v>
          </cell>
        </row>
        <row r="820">
          <cell r="A820" t="str">
            <v>PRE009</v>
          </cell>
          <cell r="B820">
            <v>1171</v>
          </cell>
          <cell r="C820">
            <v>4.11967472385</v>
          </cell>
          <cell r="D820">
            <v>0</v>
          </cell>
          <cell r="E820">
            <v>0</v>
          </cell>
          <cell r="F820">
            <v>0</v>
          </cell>
          <cell r="G820">
            <v>0</v>
          </cell>
          <cell r="H820">
            <v>0</v>
          </cell>
          <cell r="I820">
            <v>0</v>
          </cell>
          <cell r="J820">
            <v>0</v>
          </cell>
          <cell r="K820">
            <v>0</v>
          </cell>
          <cell r="L820">
            <v>0</v>
          </cell>
          <cell r="M820">
            <v>0</v>
          </cell>
          <cell r="N820">
            <v>0</v>
          </cell>
          <cell r="O820">
            <v>0</v>
          </cell>
          <cell r="P820" t="str">
            <v>Poor</v>
          </cell>
          <cell r="Q820" t="str">
            <v>NONE</v>
          </cell>
          <cell r="R820" t="str">
            <v>Geology has very low permeability and infiltraion SUDS are likely to be less suitable, although site investigations should be carried out to confirm this</v>
          </cell>
        </row>
        <row r="821">
          <cell r="A821" t="str">
            <v>PRE010</v>
          </cell>
          <cell r="B821">
            <v>1172</v>
          </cell>
          <cell r="C821">
            <v>0.9134122702</v>
          </cell>
          <cell r="D821">
            <v>0.5713447982679206</v>
          </cell>
          <cell r="E821">
            <v>62.55059373603766</v>
          </cell>
          <cell r="F821">
            <v>0.638684535303134</v>
          </cell>
          <cell r="G821">
            <v>69.92292047525133</v>
          </cell>
          <cell r="H821">
            <v>0.684195711184985</v>
          </cell>
          <cell r="I821">
            <v>74.90546530923808</v>
          </cell>
          <cell r="J821">
            <v>0</v>
          </cell>
          <cell r="K821">
            <v>0</v>
          </cell>
          <cell r="L821">
            <v>0.013521397834247412</v>
          </cell>
          <cell r="M821">
            <v>1.480317078649138</v>
          </cell>
          <cell r="N821">
            <v>0.0487750480888672</v>
          </cell>
          <cell r="O821">
            <v>5.3398722220128985</v>
          </cell>
          <cell r="P821" t="str">
            <v>M4</v>
          </cell>
          <cell r="Q821" t="str">
            <v>MINOR</v>
          </cell>
          <cell r="R821" t="str">
            <v>Infiltration or attenuation depending on site characteristics, and not in any SPZ</v>
          </cell>
        </row>
        <row r="822">
          <cell r="A822" t="str">
            <v>PRE013</v>
          </cell>
          <cell r="B822">
            <v>1173</v>
          </cell>
          <cell r="C822">
            <v>3.4043181421</v>
          </cell>
          <cell r="D822">
            <v>0</v>
          </cell>
          <cell r="E822">
            <v>0</v>
          </cell>
          <cell r="F822">
            <v>0</v>
          </cell>
          <cell r="G822">
            <v>0</v>
          </cell>
          <cell r="H822">
            <v>0</v>
          </cell>
          <cell r="I822">
            <v>0</v>
          </cell>
          <cell r="J822">
            <v>0</v>
          </cell>
          <cell r="K822">
            <v>0</v>
          </cell>
          <cell r="L822">
            <v>0</v>
          </cell>
          <cell r="M822">
            <v>0</v>
          </cell>
          <cell r="N822">
            <v>0</v>
          </cell>
          <cell r="O822">
            <v>0</v>
          </cell>
          <cell r="P822" t="str">
            <v>M4</v>
          </cell>
          <cell r="Q822" t="str">
            <v>MINOR</v>
          </cell>
          <cell r="R822" t="str">
            <v>Infiltration or attenuation depending on site characteristics, and not in any SPZ</v>
          </cell>
        </row>
        <row r="823">
          <cell r="A823" t="str">
            <v>PRE014</v>
          </cell>
          <cell r="B823">
            <v>1174</v>
          </cell>
          <cell r="C823">
            <v>1.47657508845</v>
          </cell>
          <cell r="D823">
            <v>0.04983734432517377</v>
          </cell>
          <cell r="E823">
            <v>3.375198776886406</v>
          </cell>
          <cell r="F823">
            <v>0.056071156938198564</v>
          </cell>
          <cell r="G823">
            <v>3.7973793122202784</v>
          </cell>
          <cell r="H823">
            <v>0.3828515351546135</v>
          </cell>
          <cell r="I823">
            <v>25.928348524185314</v>
          </cell>
          <cell r="J823">
            <v>0.0156</v>
          </cell>
          <cell r="K823">
            <v>1.056498929314576</v>
          </cell>
          <cell r="L823">
            <v>0.028523643177160683</v>
          </cell>
          <cell r="M823">
            <v>1.9317434921039274</v>
          </cell>
          <cell r="N823">
            <v>0.1067485192900328</v>
          </cell>
          <cell r="O823">
            <v>7.229467713835641</v>
          </cell>
          <cell r="P823" t="str">
            <v>M4</v>
          </cell>
          <cell r="Q823" t="str">
            <v>MINOR</v>
          </cell>
          <cell r="R823" t="str">
            <v>Infiltration or attenuation depending on site characteristics, and not in any SPZ</v>
          </cell>
        </row>
        <row r="824">
          <cell r="A824" t="str">
            <v>PRE015</v>
          </cell>
          <cell r="B824">
            <v>1175</v>
          </cell>
          <cell r="C824">
            <v>0.3194175385</v>
          </cell>
          <cell r="D824">
            <v>0</v>
          </cell>
          <cell r="E824">
            <v>0</v>
          </cell>
          <cell r="F824">
            <v>0</v>
          </cell>
          <cell r="G824">
            <v>0</v>
          </cell>
          <cell r="H824">
            <v>0</v>
          </cell>
          <cell r="I824">
            <v>0</v>
          </cell>
          <cell r="J824">
            <v>0</v>
          </cell>
          <cell r="K824">
            <v>0</v>
          </cell>
          <cell r="L824">
            <v>3.336435493749239E-06</v>
          </cell>
          <cell r="M824">
            <v>0.0010445373505216086</v>
          </cell>
          <cell r="N824">
            <v>0.00017911559343970608</v>
          </cell>
          <cell r="O824">
            <v>0.05607569148545864</v>
          </cell>
          <cell r="P824" t="str">
            <v>Poor</v>
          </cell>
          <cell r="Q824" t="str">
            <v>NONE</v>
          </cell>
          <cell r="R824" t="str">
            <v>Geology has very low permeability and infiltraion SUDS are likely to be less suitable, although site investigations should be carried out to confirm this</v>
          </cell>
        </row>
        <row r="825">
          <cell r="A825" t="str">
            <v>PRE016</v>
          </cell>
          <cell r="B825">
            <v>1176</v>
          </cell>
          <cell r="C825">
            <v>0.47757376240000005</v>
          </cell>
          <cell r="D825">
            <v>0</v>
          </cell>
          <cell r="E825">
            <v>0</v>
          </cell>
          <cell r="F825">
            <v>0</v>
          </cell>
          <cell r="G825">
            <v>0</v>
          </cell>
          <cell r="H825">
            <v>0</v>
          </cell>
          <cell r="I825">
            <v>0</v>
          </cell>
          <cell r="J825">
            <v>0</v>
          </cell>
          <cell r="K825">
            <v>0</v>
          </cell>
          <cell r="L825">
            <v>0</v>
          </cell>
          <cell r="M825">
            <v>0</v>
          </cell>
          <cell r="N825">
            <v>0.07690031000003218</v>
          </cell>
          <cell r="O825">
            <v>16.10228954236875</v>
          </cell>
          <cell r="P825" t="str">
            <v>M4</v>
          </cell>
          <cell r="Q825" t="str">
            <v>MINOR</v>
          </cell>
          <cell r="R825" t="str">
            <v>Infiltration or attenuation depending on site characteristics, and not in any SPZ</v>
          </cell>
        </row>
        <row r="826">
          <cell r="A826" t="str">
            <v>PRE017</v>
          </cell>
          <cell r="B826">
            <v>1177</v>
          </cell>
          <cell r="C826">
            <v>0.9549395850499999</v>
          </cell>
          <cell r="D826">
            <v>0</v>
          </cell>
          <cell r="E826">
            <v>0</v>
          </cell>
          <cell r="F826">
            <v>0</v>
          </cell>
          <cell r="G826">
            <v>0</v>
          </cell>
          <cell r="H826">
            <v>0</v>
          </cell>
          <cell r="I826">
            <v>0</v>
          </cell>
          <cell r="J826">
            <v>0</v>
          </cell>
          <cell r="K826">
            <v>0</v>
          </cell>
          <cell r="L826">
            <v>0</v>
          </cell>
          <cell r="M826">
            <v>0</v>
          </cell>
          <cell r="N826">
            <v>0</v>
          </cell>
          <cell r="O826">
            <v>0</v>
          </cell>
          <cell r="P826" t="str">
            <v>Poor</v>
          </cell>
          <cell r="Q826" t="str">
            <v>NONE</v>
          </cell>
          <cell r="R826" t="str">
            <v>Geology has very low permeability and infiltraion SUDS are likely to be less suitable, although site investigations should be carried out to confirm this</v>
          </cell>
        </row>
        <row r="827">
          <cell r="A827" t="str">
            <v>PRE018</v>
          </cell>
          <cell r="B827">
            <v>1178</v>
          </cell>
          <cell r="C827">
            <v>0.33479517000000003</v>
          </cell>
          <cell r="D827">
            <v>0</v>
          </cell>
          <cell r="E827">
            <v>0</v>
          </cell>
          <cell r="F827">
            <v>0</v>
          </cell>
          <cell r="G827">
            <v>0</v>
          </cell>
          <cell r="H827">
            <v>0</v>
          </cell>
          <cell r="I827">
            <v>0</v>
          </cell>
          <cell r="J827">
            <v>0</v>
          </cell>
          <cell r="K827">
            <v>0</v>
          </cell>
          <cell r="L827">
            <v>0</v>
          </cell>
          <cell r="M827">
            <v>0</v>
          </cell>
          <cell r="N827">
            <v>0.0056553099999204276</v>
          </cell>
          <cell r="O827">
            <v>1.6891850619948992</v>
          </cell>
          <cell r="P827" t="str">
            <v>Poor</v>
          </cell>
          <cell r="Q827" t="str">
            <v>NONE</v>
          </cell>
          <cell r="R827" t="str">
            <v>Geology has very low permeability and infiltraion SUDS are likely to be less suitable, although site investigations should be carried out to confirm this</v>
          </cell>
        </row>
        <row r="828">
          <cell r="A828" t="str">
            <v>PRE019</v>
          </cell>
          <cell r="B828">
            <v>1179</v>
          </cell>
          <cell r="C828">
            <v>0.327021549086</v>
          </cell>
          <cell r="D828">
            <v>0</v>
          </cell>
          <cell r="E828">
            <v>0</v>
          </cell>
          <cell r="F828">
            <v>0</v>
          </cell>
          <cell r="G828">
            <v>0</v>
          </cell>
          <cell r="H828">
            <v>0</v>
          </cell>
          <cell r="I828">
            <v>0</v>
          </cell>
          <cell r="J828">
            <v>0</v>
          </cell>
          <cell r="K828">
            <v>0</v>
          </cell>
          <cell r="L828">
            <v>0</v>
          </cell>
          <cell r="M828">
            <v>0</v>
          </cell>
          <cell r="N828">
            <v>0</v>
          </cell>
          <cell r="O828">
            <v>0</v>
          </cell>
          <cell r="P828" t="str">
            <v>M4</v>
          </cell>
          <cell r="Q828" t="str">
            <v>MINOR</v>
          </cell>
          <cell r="R828" t="str">
            <v>Infiltration or attenuation depending on site characteristics, and not in any SPZ</v>
          </cell>
        </row>
        <row r="829">
          <cell r="A829" t="str">
            <v>PRE020</v>
          </cell>
          <cell r="B829">
            <v>1180</v>
          </cell>
          <cell r="C829">
            <v>0.596360920373</v>
          </cell>
          <cell r="D829">
            <v>0</v>
          </cell>
          <cell r="E829">
            <v>0</v>
          </cell>
          <cell r="F829">
            <v>0</v>
          </cell>
          <cell r="G829">
            <v>0</v>
          </cell>
          <cell r="H829">
            <v>0</v>
          </cell>
          <cell r="I829">
            <v>0</v>
          </cell>
          <cell r="J829">
            <v>0</v>
          </cell>
          <cell r="K829">
            <v>0</v>
          </cell>
          <cell r="L829">
            <v>0</v>
          </cell>
          <cell r="M829">
            <v>0</v>
          </cell>
          <cell r="N829">
            <v>0</v>
          </cell>
          <cell r="O829">
            <v>0</v>
          </cell>
          <cell r="P829" t="str">
            <v>Poor</v>
          </cell>
          <cell r="Q829" t="str">
            <v>NONE</v>
          </cell>
          <cell r="R829" t="str">
            <v>Geology has very low permeability and infiltraion SUDS are likely to be less suitable, although site investigations should be carried out to confirm this</v>
          </cell>
        </row>
        <row r="830">
          <cell r="A830" t="str">
            <v>PRE021</v>
          </cell>
          <cell r="B830">
            <v>1181</v>
          </cell>
          <cell r="C830">
            <v>5.514372993319999</v>
          </cell>
          <cell r="D830">
            <v>0</v>
          </cell>
          <cell r="E830">
            <v>0</v>
          </cell>
          <cell r="F830">
            <v>0</v>
          </cell>
          <cell r="G830">
            <v>0</v>
          </cell>
          <cell r="H830">
            <v>0</v>
          </cell>
          <cell r="I830">
            <v>0</v>
          </cell>
          <cell r="J830">
            <v>0</v>
          </cell>
          <cell r="K830">
            <v>0</v>
          </cell>
          <cell r="L830">
            <v>0</v>
          </cell>
          <cell r="M830">
            <v>0</v>
          </cell>
          <cell r="N830">
            <v>0.0372</v>
          </cell>
          <cell r="O830">
            <v>0.6746007215156343</v>
          </cell>
          <cell r="P830" t="str">
            <v>M4</v>
          </cell>
          <cell r="Q830" t="str">
            <v>MINOR</v>
          </cell>
          <cell r="R830" t="str">
            <v>Infiltration or attenuation depending on site characteristics, and not in any SPZ</v>
          </cell>
        </row>
        <row r="831">
          <cell r="A831" t="str">
            <v>PRE022sd</v>
          </cell>
          <cell r="B831">
            <v>1182</v>
          </cell>
          <cell r="C831">
            <v>2.6165793373699997</v>
          </cell>
          <cell r="D831">
            <v>0.7964632693221841</v>
          </cell>
          <cell r="E831">
            <v>30.439102608015418</v>
          </cell>
          <cell r="F831">
            <v>0.8649080868969189</v>
          </cell>
          <cell r="G831">
            <v>33.05491542122561</v>
          </cell>
          <cell r="H831">
            <v>0.9638695662109149</v>
          </cell>
          <cell r="I831">
            <v>36.83700900809407</v>
          </cell>
          <cell r="J831">
            <v>0</v>
          </cell>
          <cell r="K831">
            <v>0</v>
          </cell>
          <cell r="L831">
            <v>0.03613085221093585</v>
          </cell>
          <cell r="M831">
            <v>1.3808429843847967</v>
          </cell>
          <cell r="N831">
            <v>0.33719764240909755</v>
          </cell>
          <cell r="O831">
            <v>12.886964197616296</v>
          </cell>
          <cell r="P831" t="str">
            <v>M4</v>
          </cell>
          <cell r="Q831" t="str">
            <v>MINOR</v>
          </cell>
          <cell r="R831" t="str">
            <v>Infiltration or attenuation depending on site characteristics, and not in any SPZ</v>
          </cell>
        </row>
        <row r="832">
          <cell r="A832" t="str">
            <v>SHAW001</v>
          </cell>
          <cell r="B832">
            <v>1085</v>
          </cell>
          <cell r="C832">
            <v>6.260904883249999</v>
          </cell>
          <cell r="D832">
            <v>1.9979916481286357</v>
          </cell>
          <cell r="E832">
            <v>31.91218658302775</v>
          </cell>
          <cell r="F832">
            <v>2.1208487095119133</v>
          </cell>
          <cell r="G832">
            <v>33.8744757995907</v>
          </cell>
          <cell r="H832">
            <v>2.3864163448288185</v>
          </cell>
          <cell r="I832">
            <v>38.11615715826118</v>
          </cell>
          <cell r="J832">
            <v>0.09855129730669936</v>
          </cell>
          <cell r="K832">
            <v>1.5740743414000238</v>
          </cell>
          <cell r="L832">
            <v>0.22641037223490762</v>
          </cell>
          <cell r="M832">
            <v>3.616256379179798</v>
          </cell>
          <cell r="N832">
            <v>0.7560570665934957</v>
          </cell>
          <cell r="O832">
            <v>12.075843359578894</v>
          </cell>
          <cell r="P832" t="str">
            <v>G4</v>
          </cell>
          <cell r="Q832" t="str">
            <v>MAJOR</v>
          </cell>
          <cell r="R832" t="str">
            <v>Highly permeable geology and not in any SPZ</v>
          </cell>
        </row>
        <row r="833">
          <cell r="A833" t="str">
            <v>SHAW002</v>
          </cell>
          <cell r="B833">
            <v>1083</v>
          </cell>
          <cell r="C833">
            <v>1.222712685</v>
          </cell>
          <cell r="D833">
            <v>0.4599612749133903</v>
          </cell>
          <cell r="E833">
            <v>37.618099538518344</v>
          </cell>
          <cell r="F833">
            <v>0.9725447934820762</v>
          </cell>
          <cell r="G833">
            <v>79.53992834237064</v>
          </cell>
          <cell r="H833">
            <v>1.2221561741552258</v>
          </cell>
          <cell r="I833">
            <v>99.9544855589051</v>
          </cell>
          <cell r="J833">
            <v>4.591148008453705E-06</v>
          </cell>
          <cell r="K833">
            <v>0.0003754887035014039</v>
          </cell>
          <cell r="L833">
            <v>0.0006878067458779508</v>
          </cell>
          <cell r="M833">
            <v>0.0562525239425279</v>
          </cell>
          <cell r="N833">
            <v>0.06843920428066028</v>
          </cell>
          <cell r="O833">
            <v>5.597325121449957</v>
          </cell>
          <cell r="P833" t="str">
            <v>G4</v>
          </cell>
          <cell r="Q833" t="str">
            <v>MAJOR</v>
          </cell>
          <cell r="R833" t="str">
            <v>Highly permeable geology and not in any SPZ</v>
          </cell>
        </row>
        <row r="834">
          <cell r="A834" t="str">
            <v>SHAW003</v>
          </cell>
          <cell r="B834">
            <v>1084</v>
          </cell>
          <cell r="C834">
            <v>17.0692567904</v>
          </cell>
          <cell r="D834">
            <v>0.06768311234887438</v>
          </cell>
          <cell r="E834">
            <v>0.3965205584518498</v>
          </cell>
          <cell r="F834">
            <v>0.10447030891963216</v>
          </cell>
          <cell r="G834">
            <v>0.6120378303663918</v>
          </cell>
          <cell r="H834">
            <v>0.1350311454843812</v>
          </cell>
          <cell r="I834">
            <v>0.7910780600613185</v>
          </cell>
          <cell r="J834">
            <v>0.015538056504986224</v>
          </cell>
          <cell r="K834">
            <v>0.09102948473846299</v>
          </cell>
          <cell r="L834">
            <v>0.06283663794487579</v>
          </cell>
          <cell r="M834">
            <v>0.3681275565566278</v>
          </cell>
          <cell r="N834">
            <v>0.20671148459293623</v>
          </cell>
          <cell r="O834">
            <v>1.2110163150699906</v>
          </cell>
          <cell r="P834" t="str">
            <v>G4</v>
          </cell>
          <cell r="Q834" t="str">
            <v>MAJOR</v>
          </cell>
          <cell r="R834" t="str">
            <v>Highly permeable geology and not in any SPZ</v>
          </cell>
        </row>
        <row r="835">
          <cell r="A835" t="str">
            <v>SHAW004</v>
          </cell>
          <cell r="B835">
            <v>1082</v>
          </cell>
          <cell r="C835">
            <v>2.28455560845</v>
          </cell>
          <cell r="D835">
            <v>0</v>
          </cell>
          <cell r="E835">
            <v>0</v>
          </cell>
          <cell r="F835">
            <v>0</v>
          </cell>
          <cell r="G835">
            <v>0</v>
          </cell>
          <cell r="H835">
            <v>0</v>
          </cell>
          <cell r="I835">
            <v>0</v>
          </cell>
          <cell r="J835">
            <v>0.015958790163753685</v>
          </cell>
          <cell r="K835">
            <v>0.6985511801387592</v>
          </cell>
          <cell r="L835">
            <v>0.048174429627502714</v>
          </cell>
          <cell r="M835">
            <v>2.108700241277452</v>
          </cell>
          <cell r="N835">
            <v>0.07364478853133029</v>
          </cell>
          <cell r="O835">
            <v>3.2235936065174617</v>
          </cell>
          <cell r="P835" t="str">
            <v>G4</v>
          </cell>
          <cell r="Q835" t="str">
            <v>MAJOR</v>
          </cell>
          <cell r="R835" t="str">
            <v>Highly permeable geology and not in any SPZ</v>
          </cell>
        </row>
        <row r="836">
          <cell r="A836" t="str">
            <v>SHAW005</v>
          </cell>
          <cell r="B836">
            <v>1086</v>
          </cell>
          <cell r="C836">
            <v>1.44920739649</v>
          </cell>
          <cell r="D836">
            <v>0</v>
          </cell>
          <cell r="E836">
            <v>0</v>
          </cell>
          <cell r="F836">
            <v>0</v>
          </cell>
          <cell r="G836">
            <v>0</v>
          </cell>
          <cell r="H836">
            <v>0</v>
          </cell>
          <cell r="I836">
            <v>0</v>
          </cell>
          <cell r="J836">
            <v>0</v>
          </cell>
          <cell r="K836">
            <v>0</v>
          </cell>
          <cell r="L836">
            <v>0.007331009873512062</v>
          </cell>
          <cell r="M836">
            <v>0.5058634044559713</v>
          </cell>
          <cell r="N836">
            <v>0.029991307359622306</v>
          </cell>
          <cell r="O836">
            <v>2.069497259830557</v>
          </cell>
          <cell r="P836" t="str">
            <v>G4</v>
          </cell>
          <cell r="Q836" t="str">
            <v>MAJOR</v>
          </cell>
          <cell r="R836" t="str">
            <v>Highly permeable geology and not in any SPZ</v>
          </cell>
        </row>
        <row r="837">
          <cell r="A837" t="str">
            <v>SHAW006</v>
          </cell>
          <cell r="B837">
            <v>1087</v>
          </cell>
          <cell r="C837">
            <v>18.405900609499998</v>
          </cell>
          <cell r="D837">
            <v>0</v>
          </cell>
          <cell r="E837">
            <v>0</v>
          </cell>
          <cell r="F837">
            <v>0</v>
          </cell>
          <cell r="G837">
            <v>0</v>
          </cell>
          <cell r="H837">
            <v>0</v>
          </cell>
          <cell r="I837">
            <v>0</v>
          </cell>
          <cell r="J837">
            <v>0.014</v>
          </cell>
          <cell r="K837">
            <v>0.07606256437554627</v>
          </cell>
          <cell r="L837">
            <v>0.01980200133533283</v>
          </cell>
          <cell r="M837">
            <v>0.10758507152381475</v>
          </cell>
          <cell r="N837">
            <v>0.2767022215947701</v>
          </cell>
          <cell r="O837">
            <v>1.503334324493491</v>
          </cell>
          <cell r="P837" t="str">
            <v>G4</v>
          </cell>
          <cell r="Q837" t="str">
            <v>MAJOR</v>
          </cell>
          <cell r="R837" t="str">
            <v>Highly permeable geology and not in any SPZ</v>
          </cell>
        </row>
        <row r="838">
          <cell r="A838" t="str">
            <v>SHAW007</v>
          </cell>
          <cell r="B838">
            <v>1096</v>
          </cell>
          <cell r="C838">
            <v>5.00865066169</v>
          </cell>
          <cell r="D838">
            <v>0</v>
          </cell>
          <cell r="E838">
            <v>0</v>
          </cell>
          <cell r="F838">
            <v>0</v>
          </cell>
          <cell r="G838">
            <v>0</v>
          </cell>
          <cell r="H838">
            <v>0</v>
          </cell>
          <cell r="I838">
            <v>0</v>
          </cell>
          <cell r="J838">
            <v>0.2184</v>
          </cell>
          <cell r="K838">
            <v>4.360455834352566</v>
          </cell>
          <cell r="L838">
            <v>0.4406541070678005</v>
          </cell>
          <cell r="M838">
            <v>8.797860678091626</v>
          </cell>
          <cell r="N838">
            <v>1.7076586042081479</v>
          </cell>
          <cell r="O838">
            <v>34.09418463279202</v>
          </cell>
          <cell r="P838" t="str">
            <v>G4</v>
          </cell>
          <cell r="Q838" t="str">
            <v>MAJOR</v>
          </cell>
          <cell r="R838" t="str">
            <v>Highly permeable geology and not in any SPZ</v>
          </cell>
        </row>
        <row r="839">
          <cell r="A839" t="str">
            <v>SHAW008</v>
          </cell>
          <cell r="B839">
            <v>1088</v>
          </cell>
          <cell r="C839">
            <v>0.24703213019999998</v>
          </cell>
          <cell r="D839">
            <v>0.028110597168053097</v>
          </cell>
          <cell r="E839">
            <v>11.37932832676237</v>
          </cell>
          <cell r="F839">
            <v>0.16844514859020301</v>
          </cell>
          <cell r="G839">
            <v>68.18754647576732</v>
          </cell>
          <cell r="H839">
            <v>0.2464756193511636</v>
          </cell>
          <cell r="I839">
            <v>99.77472126869252</v>
          </cell>
          <cell r="J839">
            <v>0</v>
          </cell>
          <cell r="K839">
            <v>0</v>
          </cell>
          <cell r="L839">
            <v>0</v>
          </cell>
          <cell r="M839">
            <v>0</v>
          </cell>
          <cell r="N839">
            <v>0</v>
          </cell>
          <cell r="O839">
            <v>0</v>
          </cell>
          <cell r="P839" t="str">
            <v>G4</v>
          </cell>
          <cell r="Q839" t="str">
            <v>MAJOR</v>
          </cell>
          <cell r="R839" t="str">
            <v>Highly permeable geology and not in any SPZ</v>
          </cell>
        </row>
        <row r="840">
          <cell r="A840" t="str">
            <v>SHAW009</v>
          </cell>
          <cell r="B840">
            <v>1089</v>
          </cell>
          <cell r="C840">
            <v>0.2622995382</v>
          </cell>
          <cell r="D840">
            <v>0</v>
          </cell>
          <cell r="E840">
            <v>0</v>
          </cell>
          <cell r="F840">
            <v>0</v>
          </cell>
          <cell r="G840">
            <v>0</v>
          </cell>
          <cell r="H840">
            <v>0</v>
          </cell>
          <cell r="I840">
            <v>0</v>
          </cell>
          <cell r="J840">
            <v>0</v>
          </cell>
          <cell r="K840">
            <v>0</v>
          </cell>
          <cell r="L840">
            <v>0</v>
          </cell>
          <cell r="M840">
            <v>0</v>
          </cell>
          <cell r="N840">
            <v>7.763284497145631E-05</v>
          </cell>
          <cell r="O840">
            <v>0.02959701931013781</v>
          </cell>
          <cell r="P840" t="str">
            <v>G4</v>
          </cell>
          <cell r="Q840" t="str">
            <v>MAJOR</v>
          </cell>
          <cell r="R840" t="str">
            <v>Highly permeable geology and not in any SPZ</v>
          </cell>
        </row>
        <row r="841">
          <cell r="A841" t="str">
            <v>SHAW010</v>
          </cell>
          <cell r="B841">
            <v>1090</v>
          </cell>
          <cell r="C841">
            <v>4.0276411943</v>
          </cell>
          <cell r="D841">
            <v>0.7548063845589249</v>
          </cell>
          <cell r="E841">
            <v>18.740656084934834</v>
          </cell>
          <cell r="F841">
            <v>0.1164937225362188</v>
          </cell>
          <cell r="G841">
            <v>2.892356019723979</v>
          </cell>
          <cell r="H841">
            <v>0.11899542186365854</v>
          </cell>
          <cell r="I841">
            <v>2.9544692817240845</v>
          </cell>
          <cell r="J841">
            <v>0.002737940100656811</v>
          </cell>
          <cell r="K841">
            <v>0.06797874906363555</v>
          </cell>
          <cell r="L841">
            <v>0.010939846934642648</v>
          </cell>
          <cell r="M841">
            <v>0.271619203570689</v>
          </cell>
          <cell r="N841">
            <v>0.1075323525424694</v>
          </cell>
          <cell r="O841">
            <v>2.669859288723419</v>
          </cell>
          <cell r="P841" t="str">
            <v>G4</v>
          </cell>
          <cell r="Q841" t="str">
            <v>MAJOR</v>
          </cell>
          <cell r="R841" t="str">
            <v>Highly permeable geology and not in any SPZ</v>
          </cell>
        </row>
        <row r="842">
          <cell r="A842" t="str">
            <v>SHAW011</v>
          </cell>
          <cell r="B842">
            <v>1091</v>
          </cell>
          <cell r="C842">
            <v>1.0238531044999999</v>
          </cell>
          <cell r="D842">
            <v>0.006046730760744376</v>
          </cell>
          <cell r="E842">
            <v>0.5905857719401364</v>
          </cell>
          <cell r="F842">
            <v>0.006446503683112927</v>
          </cell>
          <cell r="G842">
            <v>0.6296316976311837</v>
          </cell>
          <cell r="H842">
            <v>0.006446503683112927</v>
          </cell>
          <cell r="I842">
            <v>0.6296316976311837</v>
          </cell>
          <cell r="J842">
            <v>0.017933157563929658</v>
          </cell>
          <cell r="K842">
            <v>1.7515361808359549</v>
          </cell>
          <cell r="L842">
            <v>0.026497182989298797</v>
          </cell>
          <cell r="M842">
            <v>2.58798677982607</v>
          </cell>
          <cell r="N842">
            <v>0.083599431461465</v>
          </cell>
          <cell r="O842">
            <v>8.16517829501439</v>
          </cell>
          <cell r="P842" t="str">
            <v>G4</v>
          </cell>
          <cell r="Q842" t="str">
            <v>MAJOR</v>
          </cell>
          <cell r="R842" t="str">
            <v>Highly permeable geology and not in any SPZ</v>
          </cell>
        </row>
        <row r="843">
          <cell r="A843" t="str">
            <v>SHAW012</v>
          </cell>
          <cell r="B843">
            <v>1092</v>
          </cell>
          <cell r="C843">
            <v>0.60042531762</v>
          </cell>
          <cell r="D843">
            <v>0</v>
          </cell>
          <cell r="E843">
            <v>0</v>
          </cell>
          <cell r="F843">
            <v>0</v>
          </cell>
          <cell r="G843">
            <v>0</v>
          </cell>
          <cell r="H843">
            <v>0</v>
          </cell>
          <cell r="I843">
            <v>0</v>
          </cell>
          <cell r="J843">
            <v>0</v>
          </cell>
          <cell r="K843">
            <v>0</v>
          </cell>
          <cell r="L843">
            <v>0</v>
          </cell>
          <cell r="M843">
            <v>0</v>
          </cell>
          <cell r="N843">
            <v>0</v>
          </cell>
          <cell r="O843">
            <v>0</v>
          </cell>
          <cell r="P843" t="str">
            <v>G4</v>
          </cell>
          <cell r="Q843" t="str">
            <v>MAJOR</v>
          </cell>
          <cell r="R843" t="str">
            <v>Highly permeable geology and not in any SPZ</v>
          </cell>
        </row>
        <row r="844">
          <cell r="A844" t="str">
            <v>SHAW013</v>
          </cell>
          <cell r="B844">
            <v>1093</v>
          </cell>
          <cell r="C844">
            <v>3.4747772763</v>
          </cell>
          <cell r="D844">
            <v>0</v>
          </cell>
          <cell r="E844">
            <v>0</v>
          </cell>
          <cell r="F844">
            <v>0</v>
          </cell>
          <cell r="G844">
            <v>0</v>
          </cell>
          <cell r="H844">
            <v>0</v>
          </cell>
          <cell r="I844">
            <v>0</v>
          </cell>
          <cell r="J844">
            <v>0</v>
          </cell>
          <cell r="K844">
            <v>0</v>
          </cell>
          <cell r="L844">
            <v>0.0021679512370761655</v>
          </cell>
          <cell r="M844">
            <v>0.06239108480025045</v>
          </cell>
          <cell r="N844">
            <v>0.026401893746131718</v>
          </cell>
          <cell r="O844">
            <v>0.7598154254722447</v>
          </cell>
          <cell r="P844" t="str">
            <v>G4</v>
          </cell>
          <cell r="Q844" t="str">
            <v>MAJOR</v>
          </cell>
          <cell r="R844" t="str">
            <v>Highly permeable geology and not in any SPZ</v>
          </cell>
        </row>
        <row r="845">
          <cell r="A845" t="str">
            <v>SHAW014</v>
          </cell>
          <cell r="B845">
            <v>1094</v>
          </cell>
          <cell r="C845">
            <v>0.685752240403</v>
          </cell>
          <cell r="D845">
            <v>0.6569658208691647</v>
          </cell>
          <cell r="E845">
            <v>95.8022128346357</v>
          </cell>
          <cell r="F845">
            <v>0.651080140219041</v>
          </cell>
          <cell r="G845">
            <v>94.9439319128461</v>
          </cell>
          <cell r="H845">
            <v>0.6769614383383795</v>
          </cell>
          <cell r="I845">
            <v>98.71807898732429</v>
          </cell>
          <cell r="J845">
            <v>0</v>
          </cell>
          <cell r="K845">
            <v>0</v>
          </cell>
          <cell r="L845">
            <v>0.005749928687801983</v>
          </cell>
          <cell r="M845">
            <v>0.8384848563415395</v>
          </cell>
          <cell r="N845">
            <v>0.03608077057980035</v>
          </cell>
          <cell r="O845">
            <v>5.26148781644469</v>
          </cell>
          <cell r="P845" t="str">
            <v>G4</v>
          </cell>
          <cell r="Q845" t="str">
            <v>MAJOR</v>
          </cell>
          <cell r="R845" t="str">
            <v>Highly permeable geology and not in any SPZ</v>
          </cell>
        </row>
        <row r="846">
          <cell r="A846" t="str">
            <v>SHAW015</v>
          </cell>
          <cell r="B846">
            <v>1095</v>
          </cell>
          <cell r="C846">
            <v>5.70222011844</v>
          </cell>
          <cell r="D846">
            <v>0</v>
          </cell>
          <cell r="E846">
            <v>0</v>
          </cell>
          <cell r="F846">
            <v>0</v>
          </cell>
          <cell r="G846">
            <v>0</v>
          </cell>
          <cell r="H846">
            <v>0</v>
          </cell>
          <cell r="I846">
            <v>0</v>
          </cell>
          <cell r="J846">
            <v>0.0212</v>
          </cell>
          <cell r="K846">
            <v>0.37178501635604777</v>
          </cell>
          <cell r="L846">
            <v>0.0596</v>
          </cell>
          <cell r="M846">
            <v>1.0452069327745495</v>
          </cell>
          <cell r="N846">
            <v>0.16475937103453492</v>
          </cell>
          <cell r="O846">
            <v>2.889389879947486</v>
          </cell>
          <cell r="P846" t="str">
            <v>G4</v>
          </cell>
          <cell r="Q846" t="str">
            <v>MAJOR</v>
          </cell>
          <cell r="R846" t="str">
            <v>Highly permeable geology and not in any SPZ</v>
          </cell>
        </row>
        <row r="847">
          <cell r="A847" t="str">
            <v>SHAW016</v>
          </cell>
          <cell r="B847">
            <v>1097</v>
          </cell>
          <cell r="C847">
            <v>0.607978663877</v>
          </cell>
          <cell r="D847">
            <v>0</v>
          </cell>
          <cell r="E847">
            <v>0</v>
          </cell>
          <cell r="F847">
            <v>0</v>
          </cell>
          <cell r="G847">
            <v>0</v>
          </cell>
          <cell r="H847">
            <v>0</v>
          </cell>
          <cell r="I847">
            <v>0</v>
          </cell>
          <cell r="J847">
            <v>0.03772519629011366</v>
          </cell>
          <cell r="K847">
            <v>6.205019769862489</v>
          </cell>
          <cell r="L847">
            <v>0.08652934347123775</v>
          </cell>
          <cell r="M847">
            <v>14.232299357258938</v>
          </cell>
          <cell r="N847">
            <v>0.28747603160073804</v>
          </cell>
          <cell r="O847">
            <v>47.28390134080384</v>
          </cell>
          <cell r="P847" t="str">
            <v>G4</v>
          </cell>
          <cell r="Q847" t="str">
            <v>MAJOR</v>
          </cell>
          <cell r="R847" t="str">
            <v>Highly permeable geology and not in any SPZ</v>
          </cell>
        </row>
        <row r="848">
          <cell r="A848" t="str">
            <v>SHI001</v>
          </cell>
          <cell r="B848">
            <v>689</v>
          </cell>
          <cell r="C848">
            <v>0.41124549225</v>
          </cell>
          <cell r="D848">
            <v>0</v>
          </cell>
          <cell r="E848">
            <v>0</v>
          </cell>
          <cell r="F848">
            <v>0</v>
          </cell>
          <cell r="G848">
            <v>0</v>
          </cell>
          <cell r="H848">
            <v>0</v>
          </cell>
          <cell r="I848">
            <v>0</v>
          </cell>
          <cell r="J848">
            <v>0.004271814599717866</v>
          </cell>
          <cell r="K848">
            <v>1.0387504982354894</v>
          </cell>
          <cell r="L848">
            <v>0.004394244454669613</v>
          </cell>
          <cell r="M848">
            <v>1.0685210020486522</v>
          </cell>
          <cell r="N848">
            <v>0.0257935011288636</v>
          </cell>
          <cell r="O848">
            <v>6.2720447068593</v>
          </cell>
          <cell r="P848" t="str">
            <v>G3</v>
          </cell>
          <cell r="Q848" t="str">
            <v>MAJOR</v>
          </cell>
          <cell r="R848" t="str">
            <v>Highly permeable geology and unlikely to be concerns over groundwater pollution</v>
          </cell>
        </row>
        <row r="849">
          <cell r="A849" t="str">
            <v>SHI002</v>
          </cell>
          <cell r="B849">
            <v>690</v>
          </cell>
          <cell r="C849">
            <v>7.620373184750001</v>
          </cell>
          <cell r="D849">
            <v>0</v>
          </cell>
          <cell r="E849">
            <v>0</v>
          </cell>
          <cell r="F849">
            <v>0</v>
          </cell>
          <cell r="G849">
            <v>0</v>
          </cell>
          <cell r="H849">
            <v>0</v>
          </cell>
          <cell r="I849">
            <v>0</v>
          </cell>
          <cell r="J849">
            <v>0</v>
          </cell>
          <cell r="K849">
            <v>0</v>
          </cell>
          <cell r="L849">
            <v>0.01652205868178267</v>
          </cell>
          <cell r="M849">
            <v>0.21681429873863464</v>
          </cell>
          <cell r="N849">
            <v>0.16174601798991697</v>
          </cell>
          <cell r="O849">
            <v>2.122547204297099</v>
          </cell>
          <cell r="P849" t="str">
            <v>G3</v>
          </cell>
          <cell r="Q849" t="str">
            <v>MAJOR</v>
          </cell>
          <cell r="R849" t="str">
            <v>Highly permeable geology and unlikely to be concerns over groundwater pollution</v>
          </cell>
        </row>
        <row r="850">
          <cell r="A850" t="str">
            <v>SHI003</v>
          </cell>
          <cell r="B850">
            <v>691</v>
          </cell>
          <cell r="C850">
            <v>7.6899802121</v>
          </cell>
          <cell r="D850">
            <v>0.06644719000633259</v>
          </cell>
          <cell r="E850">
            <v>0.8640749153265639</v>
          </cell>
          <cell r="F850">
            <v>0.08008512252083032</v>
          </cell>
          <cell r="G850">
            <v>1.0414216982615676</v>
          </cell>
          <cell r="H850">
            <v>0.10533640006435745</v>
          </cell>
          <cell r="I850">
            <v>1.3697876608136537</v>
          </cell>
          <cell r="J850">
            <v>0.10203683952715585</v>
          </cell>
          <cell r="K850">
            <v>1.3268803912733524</v>
          </cell>
          <cell r="L850">
            <v>0.1933952489798984</v>
          </cell>
          <cell r="M850">
            <v>2.5148991758859873</v>
          </cell>
          <cell r="N850">
            <v>0.5288027545101036</v>
          </cell>
          <cell r="O850">
            <v>6.8765164529038065</v>
          </cell>
          <cell r="P850" t="str">
            <v>G3</v>
          </cell>
          <cell r="Q850" t="str">
            <v>MAJOR</v>
          </cell>
          <cell r="R850" t="str">
            <v>Highly permeable geology and unlikely to be concerns over groundwater pollution</v>
          </cell>
        </row>
        <row r="851">
          <cell r="A851" t="str">
            <v>SHI005</v>
          </cell>
          <cell r="B851">
            <v>692</v>
          </cell>
          <cell r="C851">
            <v>17.992802103</v>
          </cell>
          <cell r="D851">
            <v>0</v>
          </cell>
          <cell r="E851">
            <v>0</v>
          </cell>
          <cell r="F851">
            <v>0</v>
          </cell>
          <cell r="G851">
            <v>0</v>
          </cell>
          <cell r="H851">
            <v>0</v>
          </cell>
          <cell r="I851">
            <v>0</v>
          </cell>
          <cell r="J851">
            <v>0</v>
          </cell>
          <cell r="K851">
            <v>0</v>
          </cell>
          <cell r="L851">
            <v>0</v>
          </cell>
          <cell r="M851">
            <v>0</v>
          </cell>
          <cell r="N851">
            <v>0.33420976000130176</v>
          </cell>
          <cell r="O851">
            <v>1.8574636573453884</v>
          </cell>
          <cell r="P851" t="str">
            <v>G3</v>
          </cell>
          <cell r="Q851" t="str">
            <v>MAJOR</v>
          </cell>
          <cell r="R851" t="str">
            <v>Highly permeable geology and unlikely to be concerns over groundwater pollution</v>
          </cell>
        </row>
        <row r="852">
          <cell r="A852" t="str">
            <v>SHI007</v>
          </cell>
          <cell r="B852">
            <v>693</v>
          </cell>
          <cell r="C852">
            <v>0.296273714</v>
          </cell>
          <cell r="D852">
            <v>0.11947604127510485</v>
          </cell>
          <cell r="E852">
            <v>40.32623740461324</v>
          </cell>
          <cell r="F852">
            <v>0.23613863171739366</v>
          </cell>
          <cell r="G852">
            <v>79.70286277823271</v>
          </cell>
          <cell r="H852">
            <v>0.260034321541529</v>
          </cell>
          <cell r="I852">
            <v>87.76827280111964</v>
          </cell>
          <cell r="J852">
            <v>0.047843878762721975</v>
          </cell>
          <cell r="K852">
            <v>16.148539847420274</v>
          </cell>
          <cell r="L852">
            <v>0.08658878487447255</v>
          </cell>
          <cell r="M852">
            <v>29.225942357637756</v>
          </cell>
          <cell r="N852">
            <v>0.16022830277182848</v>
          </cell>
          <cell r="O852">
            <v>54.08117399568848</v>
          </cell>
          <cell r="P852" t="str">
            <v>G3</v>
          </cell>
          <cell r="Q852" t="str">
            <v>MAJOR</v>
          </cell>
          <cell r="R852" t="str">
            <v>Highly permeable geology and unlikely to be concerns over groundwater pollution</v>
          </cell>
        </row>
        <row r="853">
          <cell r="A853" t="str">
            <v>SHI008</v>
          </cell>
          <cell r="B853">
            <v>694</v>
          </cell>
          <cell r="C853">
            <v>0.0846554472</v>
          </cell>
          <cell r="D853">
            <v>0</v>
          </cell>
          <cell r="E853">
            <v>0</v>
          </cell>
          <cell r="F853">
            <v>0</v>
          </cell>
          <cell r="G853">
            <v>0</v>
          </cell>
          <cell r="H853">
            <v>0</v>
          </cell>
          <cell r="I853">
            <v>0</v>
          </cell>
          <cell r="J853">
            <v>0.06321810887112801</v>
          </cell>
          <cell r="K853">
            <v>74.67695341774535</v>
          </cell>
          <cell r="L853">
            <v>0.08184841464493685</v>
          </cell>
          <cell r="M853">
            <v>96.68416782628117</v>
          </cell>
          <cell r="N853">
            <v>0.08465544719974334</v>
          </cell>
          <cell r="O853">
            <v>99.99999999969683</v>
          </cell>
          <cell r="P853" t="str">
            <v>G2</v>
          </cell>
          <cell r="Q853" t="str">
            <v>MAJOR</v>
          </cell>
          <cell r="R853" t="str">
            <v>Highly permeable geology and suitable for infiltration SUDS, but some consideration will need to be given to groundwater protection</v>
          </cell>
        </row>
        <row r="854">
          <cell r="A854" t="str">
            <v>SHI009</v>
          </cell>
          <cell r="B854">
            <v>695</v>
          </cell>
          <cell r="C854">
            <v>0.28178267775</v>
          </cell>
          <cell r="D854">
            <v>0.04814502380046864</v>
          </cell>
          <cell r="E854">
            <v>17.08587063793301</v>
          </cell>
          <cell r="F854">
            <v>0.10703310497146329</v>
          </cell>
          <cell r="G854">
            <v>37.98427420241352</v>
          </cell>
          <cell r="H854">
            <v>0.1176696835666254</v>
          </cell>
          <cell r="I854">
            <v>41.75901957714482</v>
          </cell>
          <cell r="J854">
            <v>0.022870566574719007</v>
          </cell>
          <cell r="K854">
            <v>8.116384852801337</v>
          </cell>
          <cell r="L854">
            <v>0.031025699996183254</v>
          </cell>
          <cell r="M854">
            <v>11.010506481065356</v>
          </cell>
          <cell r="N854">
            <v>0.0860720803293608</v>
          </cell>
          <cell r="O854">
            <v>30.545554118739936</v>
          </cell>
          <cell r="P854" t="str">
            <v>G3</v>
          </cell>
          <cell r="Q854" t="str">
            <v>MAJOR</v>
          </cell>
          <cell r="R854" t="str">
            <v>Highly permeable geology and unlikely to be concerns over groundwater pollution</v>
          </cell>
        </row>
        <row r="855">
          <cell r="A855" t="str">
            <v>SHI010</v>
          </cell>
          <cell r="B855">
            <v>696</v>
          </cell>
          <cell r="C855">
            <v>0.29437492579999996</v>
          </cell>
          <cell r="D855">
            <v>0</v>
          </cell>
          <cell r="E855">
            <v>0</v>
          </cell>
          <cell r="F855">
            <v>0</v>
          </cell>
          <cell r="G855">
            <v>0</v>
          </cell>
          <cell r="H855">
            <v>0</v>
          </cell>
          <cell r="I855">
            <v>0</v>
          </cell>
          <cell r="J855">
            <v>0</v>
          </cell>
          <cell r="K855">
            <v>0</v>
          </cell>
          <cell r="L855">
            <v>0</v>
          </cell>
          <cell r="M855">
            <v>0</v>
          </cell>
          <cell r="N855">
            <v>0.000126123240083894</v>
          </cell>
          <cell r="O855">
            <v>0.04284442356669428</v>
          </cell>
          <cell r="P855" t="str">
            <v>G3</v>
          </cell>
          <cell r="Q855" t="str">
            <v>MAJOR</v>
          </cell>
          <cell r="R855" t="str">
            <v>Highly permeable geology and unlikely to be concerns over groundwater pollution</v>
          </cell>
        </row>
        <row r="856">
          <cell r="A856" t="str">
            <v>SHI011</v>
          </cell>
          <cell r="B856">
            <v>697</v>
          </cell>
          <cell r="C856">
            <v>0.0865148849501</v>
          </cell>
          <cell r="D856">
            <v>0.0055892288269410615</v>
          </cell>
          <cell r="E856">
            <v>6.4604245040201045</v>
          </cell>
          <cell r="F856">
            <v>0</v>
          </cell>
          <cell r="G856">
            <v>0</v>
          </cell>
          <cell r="H856">
            <v>0.010631459278913014</v>
          </cell>
          <cell r="I856">
            <v>12.288589743886291</v>
          </cell>
          <cell r="J856">
            <v>0.000986522269943924</v>
          </cell>
          <cell r="K856">
            <v>1.1402919515097658</v>
          </cell>
          <cell r="L856">
            <v>0.0049335627251709474</v>
          </cell>
          <cell r="M856">
            <v>5.702559424330882</v>
          </cell>
          <cell r="N856">
            <v>0.0437131273971882</v>
          </cell>
          <cell r="O856">
            <v>50.52671274128265</v>
          </cell>
          <cell r="P856" t="str">
            <v>G3</v>
          </cell>
          <cell r="Q856" t="str">
            <v>MAJOR</v>
          </cell>
          <cell r="R856" t="str">
            <v>Highly permeable geology and unlikely to be concerns over groundwater pollution</v>
          </cell>
        </row>
        <row r="857">
          <cell r="A857" t="str">
            <v>SHI012</v>
          </cell>
          <cell r="B857">
            <v>698</v>
          </cell>
          <cell r="C857">
            <v>0.10832547805</v>
          </cell>
          <cell r="D857">
            <v>0.06978582912893157</v>
          </cell>
          <cell r="E857">
            <v>64.42235971183104</v>
          </cell>
          <cell r="F857">
            <v>0.006174513139779989</v>
          </cell>
          <cell r="G857">
            <v>5.69996389670213</v>
          </cell>
          <cell r="H857">
            <v>0.0062568016248152215</v>
          </cell>
          <cell r="I857">
            <v>5.775928006454085</v>
          </cell>
          <cell r="J857">
            <v>0.010276786749691366</v>
          </cell>
          <cell r="K857">
            <v>9.486952593874445</v>
          </cell>
          <cell r="L857">
            <v>0.04651246667470526</v>
          </cell>
          <cell r="M857">
            <v>42.93769804850196</v>
          </cell>
          <cell r="N857">
            <v>0.08447074045841609</v>
          </cell>
          <cell r="O857">
            <v>77.97864544795894</v>
          </cell>
          <cell r="P857" t="str">
            <v>G3</v>
          </cell>
          <cell r="Q857" t="str">
            <v>MAJOR</v>
          </cell>
          <cell r="R857" t="str">
            <v>Highly permeable geology and unlikely to be concerns over groundwater pollution</v>
          </cell>
        </row>
        <row r="858">
          <cell r="A858" t="str">
            <v>SHI013</v>
          </cell>
          <cell r="B858">
            <v>699</v>
          </cell>
          <cell r="C858">
            <v>0.22777392825</v>
          </cell>
          <cell r="D858">
            <v>0.011131078290381447</v>
          </cell>
          <cell r="E858">
            <v>4.886897449546641</v>
          </cell>
          <cell r="F858">
            <v>0.049577281287460896</v>
          </cell>
          <cell r="G858">
            <v>21.766003540600963</v>
          </cell>
          <cell r="H858">
            <v>0.05240509746317627</v>
          </cell>
          <cell r="I858">
            <v>23.007504794691652</v>
          </cell>
          <cell r="J858">
            <v>0.0026073533300116853</v>
          </cell>
          <cell r="K858">
            <v>1.1447110518943624</v>
          </cell>
          <cell r="L858">
            <v>0.0043831385703316465</v>
          </cell>
          <cell r="M858">
            <v>1.9243372601981044</v>
          </cell>
          <cell r="N858">
            <v>0.03105855657390848</v>
          </cell>
          <cell r="O858">
            <v>13.635694309938422</v>
          </cell>
          <cell r="P858" t="str">
            <v>G3</v>
          </cell>
          <cell r="Q858" t="str">
            <v>MAJOR</v>
          </cell>
          <cell r="R858" t="str">
            <v>Highly permeable geology and unlikely to be concerns over groundwater pollution</v>
          </cell>
        </row>
        <row r="859">
          <cell r="A859" t="str">
            <v>SHI014</v>
          </cell>
          <cell r="B859">
            <v>700</v>
          </cell>
          <cell r="C859">
            <v>0.1618214855</v>
          </cell>
          <cell r="D859">
            <v>0.09901212470713884</v>
          </cell>
          <cell r="E859">
            <v>61.186018902995954</v>
          </cell>
          <cell r="F859">
            <v>0.10472983518928095</v>
          </cell>
          <cell r="G859">
            <v>64.71936335628371</v>
          </cell>
          <cell r="H859">
            <v>0.10757364321148004</v>
          </cell>
          <cell r="I859">
            <v>66.47673692964588</v>
          </cell>
          <cell r="J859">
            <v>0.08681756007586261</v>
          </cell>
          <cell r="K859">
            <v>53.6502058472715</v>
          </cell>
          <cell r="L859">
            <v>0.09184650000125348</v>
          </cell>
          <cell r="M859">
            <v>56.75791426426714</v>
          </cell>
          <cell r="N859">
            <v>0.10039643903753152</v>
          </cell>
          <cell r="O859">
            <v>62.04147658595775</v>
          </cell>
          <cell r="P859" t="str">
            <v>G3</v>
          </cell>
          <cell r="Q859" t="str">
            <v>MAJOR</v>
          </cell>
          <cell r="R859" t="str">
            <v>Highly permeable geology and unlikely to be concerns over groundwater pollution</v>
          </cell>
        </row>
        <row r="860">
          <cell r="A860" t="str">
            <v>SHI015sd</v>
          </cell>
          <cell r="B860">
            <v>710</v>
          </cell>
          <cell r="C860">
            <v>14.478400765000002</v>
          </cell>
          <cell r="D860">
            <v>0</v>
          </cell>
          <cell r="E860">
            <v>0</v>
          </cell>
          <cell r="F860">
            <v>0</v>
          </cell>
          <cell r="G860">
            <v>0</v>
          </cell>
          <cell r="H860">
            <v>0</v>
          </cell>
          <cell r="I860">
            <v>0</v>
          </cell>
          <cell r="J860">
            <v>0</v>
          </cell>
          <cell r="K860">
            <v>0</v>
          </cell>
          <cell r="L860">
            <v>0.1148</v>
          </cell>
          <cell r="M860">
            <v>0.7929052515075894</v>
          </cell>
          <cell r="N860">
            <v>0.2713924589460081</v>
          </cell>
          <cell r="O860">
            <v>1.8744643372634817</v>
          </cell>
          <cell r="P860" t="str">
            <v>G2</v>
          </cell>
          <cell r="Q860" t="str">
            <v>MAJOR</v>
          </cell>
          <cell r="R860" t="str">
            <v>Highly permeable geology and suitable for infiltration SUDS, but some consideration will need to be given to groundwater protection</v>
          </cell>
        </row>
        <row r="861">
          <cell r="A861" t="str">
            <v>SHI016</v>
          </cell>
          <cell r="B861">
            <v>701</v>
          </cell>
          <cell r="C861">
            <v>0.08097299655000001</v>
          </cell>
          <cell r="D861">
            <v>0</v>
          </cell>
          <cell r="E861">
            <v>0</v>
          </cell>
          <cell r="F861">
            <v>0</v>
          </cell>
          <cell r="G861">
            <v>0</v>
          </cell>
          <cell r="H861">
            <v>0</v>
          </cell>
          <cell r="I861">
            <v>0</v>
          </cell>
          <cell r="J861">
            <v>0</v>
          </cell>
          <cell r="K861">
            <v>0</v>
          </cell>
          <cell r="L861">
            <v>0.00011117690399933801</v>
          </cell>
          <cell r="M861">
            <v>0.13730120995421902</v>
          </cell>
          <cell r="N861">
            <v>0.009928140796656498</v>
          </cell>
          <cell r="O861">
            <v>12.261051485881435</v>
          </cell>
          <cell r="P861" t="str">
            <v>G2</v>
          </cell>
          <cell r="Q861" t="str">
            <v>MAJOR</v>
          </cell>
          <cell r="R861" t="str">
            <v>Highly permeable geology and suitable for infiltration SUDS, but some consideration will need to be given to groundwater protection</v>
          </cell>
        </row>
        <row r="862">
          <cell r="A862" t="str">
            <v>SHI017a</v>
          </cell>
          <cell r="B862">
            <v>703</v>
          </cell>
          <cell r="C862">
            <v>10.3180118492</v>
          </cell>
          <cell r="D862">
            <v>0</v>
          </cell>
          <cell r="E862">
            <v>0</v>
          </cell>
          <cell r="F862">
            <v>0</v>
          </cell>
          <cell r="G862">
            <v>0</v>
          </cell>
          <cell r="H862">
            <v>0</v>
          </cell>
          <cell r="I862">
            <v>0</v>
          </cell>
          <cell r="J862">
            <v>0</v>
          </cell>
          <cell r="K862">
            <v>0</v>
          </cell>
          <cell r="L862">
            <v>0</v>
          </cell>
          <cell r="M862">
            <v>0</v>
          </cell>
          <cell r="N862">
            <v>0</v>
          </cell>
          <cell r="O862">
            <v>0</v>
          </cell>
          <cell r="P862" t="str">
            <v>G2</v>
          </cell>
          <cell r="Q862" t="str">
            <v>MAJOR</v>
          </cell>
          <cell r="R862" t="str">
            <v>Highly permeable geology and suitable for infiltration SUDS, but some consideration will need to be given to groundwater protection</v>
          </cell>
        </row>
        <row r="863">
          <cell r="A863" t="str">
            <v>SHI018</v>
          </cell>
          <cell r="B863">
            <v>704</v>
          </cell>
          <cell r="C863">
            <v>3.8671253825</v>
          </cell>
          <cell r="D863">
            <v>0</v>
          </cell>
          <cell r="E863">
            <v>0</v>
          </cell>
          <cell r="F863">
            <v>0</v>
          </cell>
          <cell r="G863">
            <v>0</v>
          </cell>
          <cell r="H863">
            <v>0</v>
          </cell>
          <cell r="I863">
            <v>0</v>
          </cell>
          <cell r="J863">
            <v>0.35233337301152506</v>
          </cell>
          <cell r="K863">
            <v>9.1109891240131</v>
          </cell>
          <cell r="L863">
            <v>0.36353337301152505</v>
          </cell>
          <cell r="M863">
            <v>9.400609937723555</v>
          </cell>
          <cell r="N863">
            <v>0.4759265476099903</v>
          </cell>
          <cell r="O863">
            <v>12.30698517725111</v>
          </cell>
          <cell r="P863" t="str">
            <v>G3</v>
          </cell>
          <cell r="Q863" t="str">
            <v>MAJOR</v>
          </cell>
          <cell r="R863" t="str">
            <v>Highly permeable geology and unlikely to be concerns over groundwater pollution</v>
          </cell>
        </row>
        <row r="864">
          <cell r="A864" t="str">
            <v>SHI027</v>
          </cell>
          <cell r="B864">
            <v>702</v>
          </cell>
          <cell r="C864">
            <v>0.37826899505</v>
          </cell>
          <cell r="D864">
            <v>0</v>
          </cell>
          <cell r="E864">
            <v>0</v>
          </cell>
          <cell r="F864">
            <v>0</v>
          </cell>
          <cell r="G864">
            <v>0</v>
          </cell>
          <cell r="H864">
            <v>0</v>
          </cell>
          <cell r="I864">
            <v>0</v>
          </cell>
          <cell r="J864">
            <v>0</v>
          </cell>
          <cell r="K864">
            <v>0</v>
          </cell>
          <cell r="L864">
            <v>0.0017648677000468367</v>
          </cell>
          <cell r="M864">
            <v>0.466564197209331</v>
          </cell>
          <cell r="N864">
            <v>0.04824765003970231</v>
          </cell>
          <cell r="O864">
            <v>12.754851883465859</v>
          </cell>
          <cell r="P864" t="str">
            <v>G2</v>
          </cell>
          <cell r="Q864" t="str">
            <v>MAJOR</v>
          </cell>
          <cell r="R864" t="str">
            <v>Highly permeable geology and suitable for infiltration SUDS, but some consideration will need to be given to groundwater protection</v>
          </cell>
        </row>
        <row r="865">
          <cell r="A865" t="str">
            <v>SHI028</v>
          </cell>
          <cell r="B865">
            <v>707</v>
          </cell>
          <cell r="C865">
            <v>2.73832680106</v>
          </cell>
          <cell r="D865">
            <v>0</v>
          </cell>
          <cell r="E865">
            <v>0</v>
          </cell>
          <cell r="F865">
            <v>0</v>
          </cell>
          <cell r="G865">
            <v>0</v>
          </cell>
          <cell r="H865">
            <v>0</v>
          </cell>
          <cell r="I865">
            <v>0</v>
          </cell>
          <cell r="J865">
            <v>0</v>
          </cell>
          <cell r="K865">
            <v>0</v>
          </cell>
          <cell r="L865">
            <v>0</v>
          </cell>
          <cell r="M865">
            <v>0</v>
          </cell>
          <cell r="N865">
            <v>0</v>
          </cell>
          <cell r="O865">
            <v>0</v>
          </cell>
          <cell r="P865" t="str">
            <v>G3</v>
          </cell>
          <cell r="Q865" t="str">
            <v>MAJOR</v>
          </cell>
          <cell r="R865" t="str">
            <v>Highly permeable geology and unlikely to be concerns over groundwater pollution</v>
          </cell>
        </row>
        <row r="866">
          <cell r="A866" t="str">
            <v>SHI029</v>
          </cell>
          <cell r="B866">
            <v>705</v>
          </cell>
          <cell r="C866">
            <v>2.79333109668</v>
          </cell>
          <cell r="D866">
            <v>0</v>
          </cell>
          <cell r="E866">
            <v>0</v>
          </cell>
          <cell r="F866">
            <v>0</v>
          </cell>
          <cell r="G866">
            <v>0</v>
          </cell>
          <cell r="H866">
            <v>0</v>
          </cell>
          <cell r="I866">
            <v>0</v>
          </cell>
          <cell r="J866">
            <v>0.14814372865805497</v>
          </cell>
          <cell r="K866">
            <v>5.303479019516536</v>
          </cell>
          <cell r="L866">
            <v>0.19824404420969483</v>
          </cell>
          <cell r="M866">
            <v>7.097047838164147</v>
          </cell>
          <cell r="N866">
            <v>0.5967186843862163</v>
          </cell>
          <cell r="O866">
            <v>21.362261176107744</v>
          </cell>
          <cell r="P866" t="str">
            <v>G2</v>
          </cell>
          <cell r="Q866" t="str">
            <v>MAJOR</v>
          </cell>
          <cell r="R866" t="str">
            <v>Highly permeable geology and suitable for infiltration SUDS, but some consideration will need to be given to groundwater protection</v>
          </cell>
        </row>
        <row r="867">
          <cell r="A867" t="str">
            <v>SHI029sd</v>
          </cell>
          <cell r="B867">
            <v>709</v>
          </cell>
          <cell r="C867">
            <v>20.630993350300002</v>
          </cell>
          <cell r="D867">
            <v>0</v>
          </cell>
          <cell r="E867">
            <v>0</v>
          </cell>
          <cell r="F867">
            <v>0</v>
          </cell>
          <cell r="G867">
            <v>0</v>
          </cell>
          <cell r="H867">
            <v>0</v>
          </cell>
          <cell r="I867">
            <v>0</v>
          </cell>
          <cell r="J867">
            <v>0.2161642756300851</v>
          </cell>
          <cell r="K867">
            <v>1.0477647486951558</v>
          </cell>
          <cell r="L867">
            <v>0.32906459118172493</v>
          </cell>
          <cell r="M867">
            <v>1.595001198412678</v>
          </cell>
          <cell r="N867">
            <v>0.8351078541850806</v>
          </cell>
          <cell r="O867">
            <v>4.047831531936086</v>
          </cell>
          <cell r="P867" t="str">
            <v>G2</v>
          </cell>
          <cell r="Q867" t="str">
            <v>MAJOR</v>
          </cell>
          <cell r="R867" t="str">
            <v>Highly permeable geology and suitable for infiltration SUDS, but some consideration will need to be given to groundwater protection</v>
          </cell>
        </row>
        <row r="868">
          <cell r="A868" t="str">
            <v>SHI030</v>
          </cell>
          <cell r="B868">
            <v>706</v>
          </cell>
          <cell r="C868">
            <v>0.788384437329</v>
          </cell>
          <cell r="D868">
            <v>0</v>
          </cell>
          <cell r="E868">
            <v>0</v>
          </cell>
          <cell r="F868">
            <v>0</v>
          </cell>
          <cell r="G868">
            <v>0</v>
          </cell>
          <cell r="H868">
            <v>0</v>
          </cell>
          <cell r="I868">
            <v>0</v>
          </cell>
          <cell r="J868">
            <v>0</v>
          </cell>
          <cell r="K868">
            <v>0</v>
          </cell>
          <cell r="L868">
            <v>0</v>
          </cell>
          <cell r="M868">
            <v>0</v>
          </cell>
          <cell r="N868">
            <v>0</v>
          </cell>
          <cell r="O868">
            <v>0</v>
          </cell>
          <cell r="P868" t="str">
            <v>G2</v>
          </cell>
          <cell r="Q868" t="str">
            <v>MAJOR</v>
          </cell>
          <cell r="R868" t="str">
            <v>Highly permeable geology and suitable for infiltration SUDS, but some consideration will need to be given to groundwater protection</v>
          </cell>
        </row>
        <row r="869">
          <cell r="A869" t="str">
            <v>SHI031</v>
          </cell>
          <cell r="B869">
            <v>708</v>
          </cell>
          <cell r="C869">
            <v>2.47741579896</v>
          </cell>
          <cell r="D869">
            <v>0</v>
          </cell>
          <cell r="E869">
            <v>0</v>
          </cell>
          <cell r="F869">
            <v>0</v>
          </cell>
          <cell r="G869">
            <v>0</v>
          </cell>
          <cell r="H869">
            <v>0</v>
          </cell>
          <cell r="I869">
            <v>0</v>
          </cell>
          <cell r="J869">
            <v>0.0116</v>
          </cell>
          <cell r="K869">
            <v>0.46822983872427026</v>
          </cell>
          <cell r="L869">
            <v>0.013218377283108445</v>
          </cell>
          <cell r="M869">
            <v>0.5335550571953814</v>
          </cell>
          <cell r="N869">
            <v>0.041548008741351505</v>
          </cell>
          <cell r="O869">
            <v>1.677070468299792</v>
          </cell>
          <cell r="P869" t="str">
            <v>G2</v>
          </cell>
          <cell r="Q869" t="str">
            <v>MAJOR</v>
          </cell>
          <cell r="R869" t="str">
            <v>Highly permeable geology and suitable for infiltration SUDS, but some consideration will need to be given to groundwater protection</v>
          </cell>
        </row>
        <row r="870">
          <cell r="A870" t="str">
            <v>SHIF004a</v>
          </cell>
          <cell r="B870">
            <v>688</v>
          </cell>
          <cell r="C870">
            <v>4.66470555429</v>
          </cell>
          <cell r="D870">
            <v>0</v>
          </cell>
          <cell r="E870">
            <v>0</v>
          </cell>
          <cell r="F870">
            <v>0</v>
          </cell>
          <cell r="G870">
            <v>0</v>
          </cell>
          <cell r="H870">
            <v>0</v>
          </cell>
          <cell r="I870">
            <v>0</v>
          </cell>
          <cell r="J870">
            <v>0.29491358733981604</v>
          </cell>
          <cell r="K870">
            <v>6.322233716736787</v>
          </cell>
          <cell r="L870">
            <v>0.802561706261285</v>
          </cell>
          <cell r="M870">
            <v>17.204981041583455</v>
          </cell>
          <cell r="N870">
            <v>2.0512891262957904</v>
          </cell>
          <cell r="O870">
            <v>43.97467540923943</v>
          </cell>
          <cell r="P870" t="str">
            <v>G2</v>
          </cell>
          <cell r="Q870" t="str">
            <v>MAJOR</v>
          </cell>
          <cell r="R870" t="str">
            <v>Highly permeable geology and suitable for infiltration SUDS, but some consideration will need to be given to groundwater protection</v>
          </cell>
        </row>
        <row r="871">
          <cell r="A871" t="str">
            <v>SHIF004b</v>
          </cell>
          <cell r="B871">
            <v>687</v>
          </cell>
          <cell r="C871">
            <v>3.08400343522</v>
          </cell>
          <cell r="D871">
            <v>0</v>
          </cell>
          <cell r="E871">
            <v>0</v>
          </cell>
          <cell r="F871">
            <v>0</v>
          </cell>
          <cell r="G871">
            <v>0</v>
          </cell>
          <cell r="H871">
            <v>0</v>
          </cell>
          <cell r="I871">
            <v>0</v>
          </cell>
          <cell r="J871">
            <v>0.14800053373349842</v>
          </cell>
          <cell r="K871">
            <v>4.79897434754124</v>
          </cell>
          <cell r="L871">
            <v>0.27860493019568366</v>
          </cell>
          <cell r="M871">
            <v>9.033872239374116</v>
          </cell>
          <cell r="N871">
            <v>0.8608469020399354</v>
          </cell>
          <cell r="O871">
            <v>27.913292579666866</v>
          </cell>
          <cell r="P871" t="str">
            <v>G2</v>
          </cell>
          <cell r="Q871" t="str">
            <v>MAJOR</v>
          </cell>
          <cell r="R871" t="str">
            <v>Highly permeable geology and suitable for infiltration SUDS, but some consideration will need to be given to groundwater protection</v>
          </cell>
        </row>
        <row r="872">
          <cell r="A872" t="str">
            <v>SHIF004c</v>
          </cell>
          <cell r="B872">
            <v>1262</v>
          </cell>
          <cell r="C872">
            <v>2.0735894380484563</v>
          </cell>
          <cell r="D872">
            <v>0</v>
          </cell>
          <cell r="E872">
            <v>0</v>
          </cell>
          <cell r="F872">
            <v>0</v>
          </cell>
          <cell r="G872">
            <v>0</v>
          </cell>
          <cell r="H872">
            <v>0</v>
          </cell>
          <cell r="I872">
            <v>0</v>
          </cell>
          <cell r="J872">
            <v>0.042131612726517394</v>
          </cell>
          <cell r="K872">
            <v>2.031820376466098</v>
          </cell>
          <cell r="L872">
            <v>0.162558372169429</v>
          </cell>
          <cell r="M872">
            <v>7.839467600800458</v>
          </cell>
          <cell r="N872">
            <v>0.5094633668306292</v>
          </cell>
          <cell r="O872">
            <v>24.569153250997793</v>
          </cell>
          <cell r="P872" t="str">
            <v>G2</v>
          </cell>
          <cell r="Q872" t="str">
            <v>MAJOR</v>
          </cell>
          <cell r="R872" t="str">
            <v>Highly permeable geology and suitable for infiltration SUDS, but some consideration will need to be given to groundwater protection</v>
          </cell>
        </row>
        <row r="873">
          <cell r="A873" t="str">
            <v>SHIF006 NEW</v>
          </cell>
          <cell r="B873">
            <v>686</v>
          </cell>
          <cell r="C873">
            <v>13.4749421629</v>
          </cell>
          <cell r="D873">
            <v>0</v>
          </cell>
          <cell r="E873">
            <v>0</v>
          </cell>
          <cell r="F873">
            <v>0</v>
          </cell>
          <cell r="G873">
            <v>0</v>
          </cell>
          <cell r="H873">
            <v>0</v>
          </cell>
          <cell r="I873">
            <v>0</v>
          </cell>
          <cell r="J873">
            <v>0.13279494682195242</v>
          </cell>
          <cell r="K873">
            <v>0.9854954864858068</v>
          </cell>
          <cell r="L873">
            <v>0.21679192906696448</v>
          </cell>
          <cell r="M873">
            <v>1.6088523902080167</v>
          </cell>
          <cell r="N873">
            <v>0.6810664214036972</v>
          </cell>
          <cell r="O873">
            <v>5.054317956769041</v>
          </cell>
          <cell r="P873" t="str">
            <v>G2</v>
          </cell>
          <cell r="Q873" t="str">
            <v>MAJOR</v>
          </cell>
          <cell r="R873" t="str">
            <v>Highly permeable geology and suitable for infiltration SUDS, but some consideration will need to be given to groundwater protection</v>
          </cell>
        </row>
        <row r="874">
          <cell r="A874" t="str">
            <v>SHREW001</v>
          </cell>
          <cell r="B874">
            <v>722</v>
          </cell>
          <cell r="C874">
            <v>4.27708319192</v>
          </cell>
          <cell r="D874">
            <v>0</v>
          </cell>
          <cell r="E874">
            <v>0</v>
          </cell>
          <cell r="F874">
            <v>0</v>
          </cell>
          <cell r="G874">
            <v>0</v>
          </cell>
          <cell r="H874">
            <v>0</v>
          </cell>
          <cell r="I874">
            <v>0</v>
          </cell>
          <cell r="J874">
            <v>0</v>
          </cell>
          <cell r="K874">
            <v>0</v>
          </cell>
          <cell r="L874">
            <v>0</v>
          </cell>
          <cell r="M874">
            <v>0</v>
          </cell>
          <cell r="N874">
            <v>0</v>
          </cell>
          <cell r="O874">
            <v>0</v>
          </cell>
          <cell r="P874" t="str">
            <v>M4</v>
          </cell>
          <cell r="Q874" t="str">
            <v>MINOR</v>
          </cell>
          <cell r="R874" t="str">
            <v>Infiltration or attenuation depending on site characteristics, and not in any SPZ</v>
          </cell>
        </row>
        <row r="875">
          <cell r="A875" t="str">
            <v>SHREW002</v>
          </cell>
          <cell r="B875">
            <v>726</v>
          </cell>
          <cell r="C875">
            <v>44.3054383317</v>
          </cell>
          <cell r="D875">
            <v>0</v>
          </cell>
          <cell r="E875">
            <v>0</v>
          </cell>
          <cell r="F875">
            <v>0</v>
          </cell>
          <cell r="G875">
            <v>0</v>
          </cell>
          <cell r="H875">
            <v>0</v>
          </cell>
          <cell r="I875">
            <v>0</v>
          </cell>
          <cell r="J875">
            <v>0.8385224842652133</v>
          </cell>
          <cell r="K875">
            <v>1.8925949405747347</v>
          </cell>
          <cell r="L875">
            <v>1.5506676096325045</v>
          </cell>
          <cell r="M875">
            <v>3.4999486925807495</v>
          </cell>
          <cell r="N875">
            <v>4.126560473353745</v>
          </cell>
          <cell r="O875">
            <v>9.31389154184542</v>
          </cell>
          <cell r="P875" t="str">
            <v>G2</v>
          </cell>
          <cell r="Q875" t="str">
            <v>MAJOR</v>
          </cell>
          <cell r="R875" t="str">
            <v>Highly permeable geology and suitable for infiltration SUDS, but some consideration will need to be given to groundwater protection</v>
          </cell>
        </row>
        <row r="876">
          <cell r="A876" t="str">
            <v>SHREW003</v>
          </cell>
          <cell r="B876">
            <v>731</v>
          </cell>
          <cell r="C876">
            <v>0.4203846974</v>
          </cell>
          <cell r="D876">
            <v>0</v>
          </cell>
          <cell r="E876">
            <v>0</v>
          </cell>
          <cell r="F876">
            <v>0</v>
          </cell>
          <cell r="G876">
            <v>0</v>
          </cell>
          <cell r="H876">
            <v>0</v>
          </cell>
          <cell r="I876">
            <v>0</v>
          </cell>
          <cell r="J876">
            <v>0</v>
          </cell>
          <cell r="K876">
            <v>0</v>
          </cell>
          <cell r="L876">
            <v>0</v>
          </cell>
          <cell r="M876">
            <v>0</v>
          </cell>
          <cell r="N876">
            <v>0.018</v>
          </cell>
          <cell r="O876">
            <v>4.281792394282332</v>
          </cell>
          <cell r="P876" t="str">
            <v>M4</v>
          </cell>
          <cell r="Q876" t="str">
            <v>MINOR</v>
          </cell>
          <cell r="R876" t="str">
            <v>Infiltration or attenuation depending on site characteristics, and not in any SPZ</v>
          </cell>
        </row>
        <row r="877">
          <cell r="A877" t="str">
            <v>SHREW004</v>
          </cell>
          <cell r="B877">
            <v>732</v>
          </cell>
          <cell r="C877">
            <v>0.2591495822</v>
          </cell>
          <cell r="D877">
            <v>0</v>
          </cell>
          <cell r="E877">
            <v>0</v>
          </cell>
          <cell r="F877">
            <v>0</v>
          </cell>
          <cell r="G877">
            <v>0</v>
          </cell>
          <cell r="H877">
            <v>0</v>
          </cell>
          <cell r="I877">
            <v>0</v>
          </cell>
          <cell r="J877">
            <v>0</v>
          </cell>
          <cell r="K877">
            <v>0</v>
          </cell>
          <cell r="L877">
            <v>0</v>
          </cell>
          <cell r="M877">
            <v>0</v>
          </cell>
          <cell r="N877">
            <v>0</v>
          </cell>
          <cell r="O877">
            <v>0</v>
          </cell>
          <cell r="P877" t="str">
            <v>G2</v>
          </cell>
          <cell r="Q877" t="str">
            <v>MAJOR</v>
          </cell>
          <cell r="R877" t="str">
            <v>Highly permeable geology and suitable for infiltration SUDS, but some consideration will need to be given to groundwater protection</v>
          </cell>
        </row>
        <row r="878">
          <cell r="A878" t="str">
            <v>SHREW005</v>
          </cell>
          <cell r="B878">
            <v>733</v>
          </cell>
          <cell r="C878">
            <v>0.19292395685</v>
          </cell>
          <cell r="D878">
            <v>0</v>
          </cell>
          <cell r="E878">
            <v>0</v>
          </cell>
          <cell r="F878">
            <v>0.16835639501962155</v>
          </cell>
          <cell r="G878">
            <v>87.26567595258274</v>
          </cell>
          <cell r="H878">
            <v>0.17490932609803708</v>
          </cell>
          <cell r="I878">
            <v>90.66231532563401</v>
          </cell>
          <cell r="J878">
            <v>0</v>
          </cell>
          <cell r="K878">
            <v>0</v>
          </cell>
          <cell r="L878">
            <v>0.00032515999991446736</v>
          </cell>
          <cell r="M878">
            <v>0.16854309087558367</v>
          </cell>
          <cell r="N878">
            <v>0.04039711230019672</v>
          </cell>
          <cell r="O878">
            <v>20.939396516527918</v>
          </cell>
          <cell r="P878" t="str">
            <v>G2</v>
          </cell>
          <cell r="Q878" t="str">
            <v>MAJOR</v>
          </cell>
          <cell r="R878" t="str">
            <v>Highly permeable geology and suitable for infiltration SUDS, but some consideration will need to be given to groundwater protection</v>
          </cell>
        </row>
        <row r="879">
          <cell r="A879" t="str">
            <v>SHREW006</v>
          </cell>
          <cell r="B879">
            <v>734</v>
          </cell>
          <cell r="C879">
            <v>0.45840559295000005</v>
          </cell>
          <cell r="D879">
            <v>0</v>
          </cell>
          <cell r="E879">
            <v>0</v>
          </cell>
          <cell r="F879">
            <v>0</v>
          </cell>
          <cell r="G879">
            <v>0</v>
          </cell>
          <cell r="H879">
            <v>0</v>
          </cell>
          <cell r="I879">
            <v>0</v>
          </cell>
          <cell r="J879">
            <v>0</v>
          </cell>
          <cell r="K879">
            <v>0</v>
          </cell>
          <cell r="L879">
            <v>0.0144</v>
          </cell>
          <cell r="M879">
            <v>3.1413229291839513</v>
          </cell>
          <cell r="N879">
            <v>0.031878957409079554</v>
          </cell>
          <cell r="O879">
            <v>6.954312490806959</v>
          </cell>
          <cell r="P879" t="str">
            <v>M4</v>
          </cell>
          <cell r="Q879" t="str">
            <v>MINOR</v>
          </cell>
          <cell r="R879" t="str">
            <v>Infiltration or attenuation depending on site characteristics, and not in any SPZ</v>
          </cell>
        </row>
        <row r="880">
          <cell r="A880" t="str">
            <v>SHREW007</v>
          </cell>
          <cell r="B880">
            <v>735</v>
          </cell>
          <cell r="C880">
            <v>0.9105151232</v>
          </cell>
          <cell r="D880">
            <v>0</v>
          </cell>
          <cell r="E880">
            <v>0</v>
          </cell>
          <cell r="F880">
            <v>0</v>
          </cell>
          <cell r="G880">
            <v>0</v>
          </cell>
          <cell r="H880">
            <v>0</v>
          </cell>
          <cell r="I880">
            <v>0</v>
          </cell>
          <cell r="J880">
            <v>0</v>
          </cell>
          <cell r="K880">
            <v>0</v>
          </cell>
          <cell r="L880">
            <v>0</v>
          </cell>
          <cell r="M880">
            <v>0</v>
          </cell>
          <cell r="N880">
            <v>0</v>
          </cell>
          <cell r="O880">
            <v>0</v>
          </cell>
          <cell r="P880" t="str">
            <v>M4</v>
          </cell>
          <cell r="Q880" t="str">
            <v>MINOR</v>
          </cell>
          <cell r="R880" t="str">
            <v>Infiltration or attenuation depending on site characteristics, and not in any SPZ</v>
          </cell>
        </row>
        <row r="881">
          <cell r="A881" t="str">
            <v>SHREW008</v>
          </cell>
          <cell r="B881">
            <v>736</v>
          </cell>
          <cell r="C881">
            <v>0.35531087025</v>
          </cell>
          <cell r="D881">
            <v>0</v>
          </cell>
          <cell r="E881">
            <v>0</v>
          </cell>
          <cell r="F881">
            <v>0</v>
          </cell>
          <cell r="G881">
            <v>0</v>
          </cell>
          <cell r="H881">
            <v>0</v>
          </cell>
          <cell r="I881">
            <v>0</v>
          </cell>
          <cell r="J881">
            <v>0.020981925725596012</v>
          </cell>
          <cell r="K881">
            <v>5.905230456595076</v>
          </cell>
          <cell r="L881">
            <v>0.03405080943545949</v>
          </cell>
          <cell r="M881">
            <v>9.58338522305862</v>
          </cell>
          <cell r="N881">
            <v>0.18666529823719608</v>
          </cell>
          <cell r="O881">
            <v>52.53576905931885</v>
          </cell>
          <cell r="P881" t="str">
            <v>G4</v>
          </cell>
          <cell r="Q881" t="str">
            <v>MAJOR</v>
          </cell>
          <cell r="R881" t="str">
            <v>Highly permeable geology and not in any SPZ</v>
          </cell>
        </row>
        <row r="882">
          <cell r="A882" t="str">
            <v>SHREW009</v>
          </cell>
          <cell r="B882">
            <v>737</v>
          </cell>
          <cell r="C882">
            <v>1.4964389602</v>
          </cell>
          <cell r="D882">
            <v>0</v>
          </cell>
          <cell r="E882">
            <v>0</v>
          </cell>
          <cell r="F882">
            <v>0</v>
          </cell>
          <cell r="G882">
            <v>0</v>
          </cell>
          <cell r="H882">
            <v>0</v>
          </cell>
          <cell r="I882">
            <v>0</v>
          </cell>
          <cell r="J882">
            <v>0</v>
          </cell>
          <cell r="K882">
            <v>0</v>
          </cell>
          <cell r="L882">
            <v>0.0018636465702205165</v>
          </cell>
          <cell r="M882">
            <v>0.12453876300918007</v>
          </cell>
          <cell r="N882">
            <v>0.009023243556609115</v>
          </cell>
          <cell r="O882">
            <v>0.6029810634844173</v>
          </cell>
          <cell r="P882" t="str">
            <v>M4</v>
          </cell>
          <cell r="Q882" t="str">
            <v>MINOR</v>
          </cell>
          <cell r="R882" t="str">
            <v>Infiltration or attenuation depending on site characteristics, and not in any SPZ</v>
          </cell>
        </row>
        <row r="883">
          <cell r="A883" t="str">
            <v>SHREW010</v>
          </cell>
          <cell r="B883">
            <v>738</v>
          </cell>
          <cell r="C883">
            <v>0.387044618389</v>
          </cell>
          <cell r="D883">
            <v>0</v>
          </cell>
          <cell r="E883">
            <v>0</v>
          </cell>
          <cell r="F883">
            <v>0</v>
          </cell>
          <cell r="G883">
            <v>0</v>
          </cell>
          <cell r="H883">
            <v>0</v>
          </cell>
          <cell r="I883">
            <v>0</v>
          </cell>
          <cell r="J883">
            <v>0.006008202150102592</v>
          </cell>
          <cell r="K883">
            <v>1.5523280429813484</v>
          </cell>
          <cell r="L883">
            <v>0.011405491176990504</v>
          </cell>
          <cell r="M883">
            <v>2.946815595696357</v>
          </cell>
          <cell r="N883">
            <v>0.041635444593296586</v>
          </cell>
          <cell r="O883">
            <v>10.757272576633735</v>
          </cell>
          <cell r="P883" t="str">
            <v>M4</v>
          </cell>
          <cell r="Q883" t="str">
            <v>MINOR</v>
          </cell>
          <cell r="R883" t="str">
            <v>Infiltration or attenuation depending on site characteristics, and not in any SPZ</v>
          </cell>
        </row>
        <row r="884">
          <cell r="A884" t="str">
            <v>SHREW011</v>
          </cell>
          <cell r="B884">
            <v>727</v>
          </cell>
          <cell r="C884">
            <v>0.78938847005</v>
          </cell>
          <cell r="D884">
            <v>0</v>
          </cell>
          <cell r="E884">
            <v>0</v>
          </cell>
          <cell r="F884">
            <v>0</v>
          </cell>
          <cell r="G884">
            <v>0</v>
          </cell>
          <cell r="H884">
            <v>0.05280194212164372</v>
          </cell>
          <cell r="I884">
            <v>6.688967995478732</v>
          </cell>
          <cell r="J884">
            <v>0</v>
          </cell>
          <cell r="K884">
            <v>0</v>
          </cell>
          <cell r="L884">
            <v>0.013931079999823123</v>
          </cell>
          <cell r="M884">
            <v>1.7647939548623919</v>
          </cell>
          <cell r="N884">
            <v>0.03547105710702008</v>
          </cell>
          <cell r="O884">
            <v>4.493485584451637</v>
          </cell>
          <cell r="P884" t="str">
            <v>G2</v>
          </cell>
          <cell r="Q884" t="str">
            <v>MAJOR</v>
          </cell>
          <cell r="R884" t="str">
            <v>Highly permeable geology and suitable for infiltration SUDS, but some consideration will need to be given to groundwater protection</v>
          </cell>
        </row>
        <row r="885">
          <cell r="A885" t="str">
            <v>SHREW012</v>
          </cell>
          <cell r="B885">
            <v>728</v>
          </cell>
          <cell r="C885">
            <v>0.19885667855</v>
          </cell>
          <cell r="D885">
            <v>0</v>
          </cell>
          <cell r="E885">
            <v>0</v>
          </cell>
          <cell r="F885">
            <v>0</v>
          </cell>
          <cell r="G885">
            <v>0</v>
          </cell>
          <cell r="H885">
            <v>0</v>
          </cell>
          <cell r="I885">
            <v>0</v>
          </cell>
          <cell r="J885">
            <v>0</v>
          </cell>
          <cell r="K885">
            <v>0</v>
          </cell>
          <cell r="L885">
            <v>0</v>
          </cell>
          <cell r="M885">
            <v>0</v>
          </cell>
          <cell r="N885">
            <v>0</v>
          </cell>
          <cell r="O885">
            <v>0</v>
          </cell>
          <cell r="P885" t="str">
            <v>G2</v>
          </cell>
          <cell r="Q885" t="str">
            <v>MAJOR</v>
          </cell>
          <cell r="R885" t="str">
            <v>Highly permeable geology and suitable for infiltration SUDS, but some consideration will need to be given to groundwater protection</v>
          </cell>
        </row>
        <row r="886">
          <cell r="A886" t="str">
            <v>SHREW013</v>
          </cell>
          <cell r="B886">
            <v>729</v>
          </cell>
          <cell r="C886">
            <v>0.5285198870500001</v>
          </cell>
          <cell r="D886">
            <v>0</v>
          </cell>
          <cell r="E886">
            <v>0</v>
          </cell>
          <cell r="F886">
            <v>0</v>
          </cell>
          <cell r="G886">
            <v>0</v>
          </cell>
          <cell r="H886">
            <v>0</v>
          </cell>
          <cell r="I886">
            <v>0</v>
          </cell>
          <cell r="J886">
            <v>0</v>
          </cell>
          <cell r="K886">
            <v>0</v>
          </cell>
          <cell r="L886">
            <v>0</v>
          </cell>
          <cell r="M886">
            <v>0</v>
          </cell>
          <cell r="N886">
            <v>0.0007005499999970197</v>
          </cell>
          <cell r="O886">
            <v>0.13254941150979718</v>
          </cell>
          <cell r="P886" t="str">
            <v>G4</v>
          </cell>
          <cell r="Q886" t="str">
            <v>MAJOR</v>
          </cell>
          <cell r="R886" t="str">
            <v>Highly permeable geology and not in any SPZ</v>
          </cell>
        </row>
        <row r="887">
          <cell r="A887" t="str">
            <v>SHREW014</v>
          </cell>
          <cell r="B887">
            <v>730</v>
          </cell>
          <cell r="C887">
            <v>0.524291688151</v>
          </cell>
          <cell r="D887">
            <v>0</v>
          </cell>
          <cell r="E887">
            <v>0</v>
          </cell>
          <cell r="F887">
            <v>0</v>
          </cell>
          <cell r="G887">
            <v>0</v>
          </cell>
          <cell r="H887">
            <v>0</v>
          </cell>
          <cell r="I887">
            <v>0</v>
          </cell>
          <cell r="J887">
            <v>0.04206395809017185</v>
          </cell>
          <cell r="K887">
            <v>8.023006856835217</v>
          </cell>
          <cell r="L887">
            <v>0.04350437959518619</v>
          </cell>
          <cell r="M887">
            <v>8.29774352300176</v>
          </cell>
          <cell r="N887">
            <v>0.05125010187545765</v>
          </cell>
          <cell r="O887">
            <v>9.775112410459812</v>
          </cell>
          <cell r="P887" t="str">
            <v>G4</v>
          </cell>
          <cell r="Q887" t="str">
            <v>MAJOR</v>
          </cell>
          <cell r="R887" t="str">
            <v>Highly permeable geology and not in any SPZ</v>
          </cell>
        </row>
        <row r="888">
          <cell r="A888" t="str">
            <v>SHREW015</v>
          </cell>
          <cell r="B888">
            <v>725</v>
          </cell>
          <cell r="C888">
            <v>6.20055252175</v>
          </cell>
          <cell r="D888">
            <v>0</v>
          </cell>
          <cell r="E888">
            <v>0</v>
          </cell>
          <cell r="F888">
            <v>0</v>
          </cell>
          <cell r="G888">
            <v>0</v>
          </cell>
          <cell r="H888">
            <v>0</v>
          </cell>
          <cell r="I888">
            <v>0</v>
          </cell>
          <cell r="J888">
            <v>0.2746924697094741</v>
          </cell>
          <cell r="K888">
            <v>4.430128907801701</v>
          </cell>
          <cell r="L888">
            <v>0.3738416481799337</v>
          </cell>
          <cell r="M888">
            <v>6.029166705202318</v>
          </cell>
          <cell r="N888">
            <v>0.5930989975841822</v>
          </cell>
          <cell r="O888">
            <v>9.565260442577303</v>
          </cell>
          <cell r="P888" t="str">
            <v>G4</v>
          </cell>
          <cell r="Q888" t="str">
            <v>MAJOR</v>
          </cell>
          <cell r="R888" t="str">
            <v>Highly permeable geology and not in any SPZ</v>
          </cell>
        </row>
        <row r="889">
          <cell r="A889" t="str">
            <v>SHREW016</v>
          </cell>
          <cell r="B889">
            <v>714</v>
          </cell>
          <cell r="C889">
            <v>2.05094703017</v>
          </cell>
          <cell r="D889">
            <v>0</v>
          </cell>
          <cell r="E889">
            <v>0</v>
          </cell>
          <cell r="F889">
            <v>0</v>
          </cell>
          <cell r="G889">
            <v>0</v>
          </cell>
          <cell r="H889">
            <v>0.11512590449632096</v>
          </cell>
          <cell r="I889">
            <v>5.613304624780014</v>
          </cell>
          <cell r="J889">
            <v>0</v>
          </cell>
          <cell r="K889">
            <v>0</v>
          </cell>
          <cell r="L889">
            <v>0</v>
          </cell>
          <cell r="M889">
            <v>0</v>
          </cell>
          <cell r="N889">
            <v>0.0010387030208166973</v>
          </cell>
          <cell r="O889">
            <v>0.05064504375476732</v>
          </cell>
          <cell r="P889" t="str">
            <v>M4</v>
          </cell>
          <cell r="Q889" t="str">
            <v>MINOR</v>
          </cell>
          <cell r="R889" t="str">
            <v>Infiltration or attenuation depending on site characteristics, and not in any SPZ</v>
          </cell>
        </row>
        <row r="890">
          <cell r="A890" t="str">
            <v>SHREW017</v>
          </cell>
          <cell r="B890">
            <v>739</v>
          </cell>
          <cell r="C890">
            <v>41.0515520885</v>
          </cell>
          <cell r="D890">
            <v>0</v>
          </cell>
          <cell r="E890">
            <v>0</v>
          </cell>
          <cell r="F890">
            <v>0</v>
          </cell>
          <cell r="G890">
            <v>0</v>
          </cell>
          <cell r="H890">
            <v>5.89992111619968</v>
          </cell>
          <cell r="I890">
            <v>14.371980634204713</v>
          </cell>
          <cell r="J890">
            <v>0.8767738717425031</v>
          </cell>
          <cell r="K890">
            <v>2.1357873871670705</v>
          </cell>
          <cell r="L890">
            <v>2.1065547952759496</v>
          </cell>
          <cell r="M890">
            <v>5.131486358261398</v>
          </cell>
          <cell r="N890">
            <v>8.057710173863699</v>
          </cell>
          <cell r="O890">
            <v>19.628271682621595</v>
          </cell>
          <cell r="P890" t="str">
            <v>G4</v>
          </cell>
          <cell r="Q890" t="str">
            <v>MAJOR</v>
          </cell>
          <cell r="R890" t="str">
            <v>Highly permeable geology and not in any SPZ</v>
          </cell>
        </row>
        <row r="891">
          <cell r="A891" t="str">
            <v>SHREW018</v>
          </cell>
          <cell r="B891">
            <v>740</v>
          </cell>
          <cell r="C891">
            <v>0.9519798899499999</v>
          </cell>
          <cell r="D891">
            <v>0</v>
          </cell>
          <cell r="E891">
            <v>0</v>
          </cell>
          <cell r="F891">
            <v>0</v>
          </cell>
          <cell r="G891">
            <v>0</v>
          </cell>
          <cell r="H891">
            <v>0</v>
          </cell>
          <cell r="I891">
            <v>0</v>
          </cell>
          <cell r="J891">
            <v>0</v>
          </cell>
          <cell r="K891">
            <v>0</v>
          </cell>
          <cell r="L891">
            <v>3.0392712489727325E-05</v>
          </cell>
          <cell r="M891">
            <v>0.0031925792561987433</v>
          </cell>
          <cell r="N891">
            <v>0.0009501149208454173</v>
          </cell>
          <cell r="O891">
            <v>0.09980409574569053</v>
          </cell>
          <cell r="P891" t="str">
            <v>M4</v>
          </cell>
          <cell r="Q891" t="str">
            <v>MINOR</v>
          </cell>
          <cell r="R891" t="str">
            <v>Infiltration or attenuation depending on site characteristics, and not in any SPZ</v>
          </cell>
        </row>
        <row r="892">
          <cell r="A892" t="str">
            <v>SHREW019</v>
          </cell>
          <cell r="B892">
            <v>715</v>
          </cell>
          <cell r="C892">
            <v>4.02702171448</v>
          </cell>
          <cell r="D892">
            <v>0</v>
          </cell>
          <cell r="E892">
            <v>0</v>
          </cell>
          <cell r="F892">
            <v>0</v>
          </cell>
          <cell r="G892">
            <v>0</v>
          </cell>
          <cell r="H892">
            <v>0</v>
          </cell>
          <cell r="I892">
            <v>0</v>
          </cell>
          <cell r="J892">
            <v>0.07673351076049617</v>
          </cell>
          <cell r="K892">
            <v>1.905465532618927</v>
          </cell>
          <cell r="L892">
            <v>0.1114026400466284</v>
          </cell>
          <cell r="M892">
            <v>2.766377932506718</v>
          </cell>
          <cell r="N892">
            <v>0.19354739685155348</v>
          </cell>
          <cell r="O892">
            <v>4.8062168663161975</v>
          </cell>
          <cell r="P892" t="str">
            <v>M4</v>
          </cell>
          <cell r="Q892" t="str">
            <v>MINOR</v>
          </cell>
          <cell r="R892" t="str">
            <v>Infiltration or attenuation depending on site characteristics, and not in any SPZ</v>
          </cell>
        </row>
        <row r="893">
          <cell r="A893" t="str">
            <v>SHREW020</v>
          </cell>
          <cell r="B893">
            <v>742</v>
          </cell>
          <cell r="C893">
            <v>0.2820559205</v>
          </cell>
          <cell r="D893">
            <v>0</v>
          </cell>
          <cell r="E893">
            <v>0</v>
          </cell>
          <cell r="F893">
            <v>0</v>
          </cell>
          <cell r="G893">
            <v>0</v>
          </cell>
          <cell r="H893">
            <v>0</v>
          </cell>
          <cell r="I893">
            <v>0</v>
          </cell>
          <cell r="J893">
            <v>0</v>
          </cell>
          <cell r="K893">
            <v>0</v>
          </cell>
          <cell r="L893">
            <v>0</v>
          </cell>
          <cell r="M893">
            <v>0</v>
          </cell>
          <cell r="N893">
            <v>0.003727634716448879</v>
          </cell>
          <cell r="O893">
            <v>1.3215942107653362</v>
          </cell>
          <cell r="P893" t="str">
            <v>G4</v>
          </cell>
          <cell r="Q893" t="str">
            <v>MAJOR</v>
          </cell>
          <cell r="R893" t="str">
            <v>Highly permeable geology and not in any SPZ</v>
          </cell>
        </row>
        <row r="894">
          <cell r="A894" t="str">
            <v>SHREW021</v>
          </cell>
          <cell r="B894">
            <v>743</v>
          </cell>
          <cell r="C894">
            <v>0.623682747</v>
          </cell>
          <cell r="D894">
            <v>0.12809680044094798</v>
          </cell>
          <cell r="E894">
            <v>20.53877569278792</v>
          </cell>
          <cell r="F894">
            <v>0.13811952718760553</v>
          </cell>
          <cell r="G894">
            <v>22.145798942167232</v>
          </cell>
          <cell r="H894">
            <v>0.14566382547436812</v>
          </cell>
          <cell r="I894">
            <v>23.355436105140186</v>
          </cell>
          <cell r="J894">
            <v>0</v>
          </cell>
          <cell r="K894">
            <v>0</v>
          </cell>
          <cell r="L894">
            <v>0</v>
          </cell>
          <cell r="M894">
            <v>0</v>
          </cell>
          <cell r="N894">
            <v>9.153331197041918E-05</v>
          </cell>
          <cell r="O894">
            <v>0.014676261674818973</v>
          </cell>
          <cell r="P894" t="str">
            <v>M4</v>
          </cell>
          <cell r="Q894" t="str">
            <v>MINOR</v>
          </cell>
          <cell r="R894" t="str">
            <v>Infiltration or attenuation depending on site characteristics, and not in any SPZ</v>
          </cell>
        </row>
        <row r="895">
          <cell r="A895" t="str">
            <v>SHREW022</v>
          </cell>
          <cell r="B895">
            <v>741</v>
          </cell>
          <cell r="C895">
            <v>0.724546930346</v>
          </cell>
          <cell r="D895">
            <v>0</v>
          </cell>
          <cell r="E895">
            <v>0</v>
          </cell>
          <cell r="F895">
            <v>0</v>
          </cell>
          <cell r="G895">
            <v>0</v>
          </cell>
          <cell r="H895">
            <v>0</v>
          </cell>
          <cell r="I895">
            <v>0</v>
          </cell>
          <cell r="J895">
            <v>0.066</v>
          </cell>
          <cell r="K895">
            <v>9.109140793472463</v>
          </cell>
          <cell r="L895">
            <v>0.0904</v>
          </cell>
          <cell r="M895">
            <v>12.476762541362282</v>
          </cell>
          <cell r="N895">
            <v>0.15500042000003159</v>
          </cell>
          <cell r="O895">
            <v>21.39273710344928</v>
          </cell>
          <cell r="P895" t="str">
            <v>G2</v>
          </cell>
          <cell r="Q895" t="str">
            <v>MAJOR</v>
          </cell>
          <cell r="R895" t="str">
            <v>Highly permeable geology and suitable for infiltration SUDS, but some consideration will need to be given to groundwater protection</v>
          </cell>
        </row>
        <row r="896">
          <cell r="A896" t="str">
            <v>SHREW023</v>
          </cell>
          <cell r="B896">
            <v>716</v>
          </cell>
          <cell r="C896">
            <v>1.21417172544</v>
          </cell>
          <cell r="D896">
            <v>0</v>
          </cell>
          <cell r="E896">
            <v>0</v>
          </cell>
          <cell r="F896">
            <v>0</v>
          </cell>
          <cell r="G896">
            <v>0</v>
          </cell>
          <cell r="H896">
            <v>0</v>
          </cell>
          <cell r="I896">
            <v>0</v>
          </cell>
          <cell r="J896">
            <v>0</v>
          </cell>
          <cell r="K896">
            <v>0</v>
          </cell>
          <cell r="L896">
            <v>0</v>
          </cell>
          <cell r="M896">
            <v>0</v>
          </cell>
          <cell r="N896">
            <v>0</v>
          </cell>
          <cell r="O896">
            <v>0</v>
          </cell>
          <cell r="P896" t="str">
            <v>G2</v>
          </cell>
          <cell r="Q896" t="str">
            <v>MAJOR</v>
          </cell>
          <cell r="R896" t="str">
            <v>Highly permeable geology and suitable for infiltration SUDS, but some consideration will need to be given to groundwater protection</v>
          </cell>
        </row>
        <row r="897">
          <cell r="A897" t="str">
            <v>SHREW024</v>
          </cell>
          <cell r="B897">
            <v>744</v>
          </cell>
          <cell r="C897">
            <v>0.173500433357</v>
          </cell>
          <cell r="D897">
            <v>0</v>
          </cell>
          <cell r="E897">
            <v>0</v>
          </cell>
          <cell r="F897">
            <v>0</v>
          </cell>
          <cell r="G897">
            <v>0</v>
          </cell>
          <cell r="H897">
            <v>0</v>
          </cell>
          <cell r="I897">
            <v>0</v>
          </cell>
          <cell r="J897">
            <v>0</v>
          </cell>
          <cell r="K897">
            <v>0</v>
          </cell>
          <cell r="L897">
            <v>0</v>
          </cell>
          <cell r="M897">
            <v>0</v>
          </cell>
          <cell r="N897">
            <v>0</v>
          </cell>
          <cell r="O897">
            <v>0</v>
          </cell>
          <cell r="P897" t="str">
            <v>M4</v>
          </cell>
          <cell r="Q897" t="str">
            <v>MINOR</v>
          </cell>
          <cell r="R897" t="str">
            <v>Infiltration or attenuation depending on site characteristics, and not in any SPZ</v>
          </cell>
        </row>
        <row r="898">
          <cell r="A898" t="str">
            <v>SHREW025</v>
          </cell>
          <cell r="B898">
            <v>745</v>
          </cell>
          <cell r="C898">
            <v>0.70847386175</v>
          </cell>
          <cell r="D898">
            <v>0</v>
          </cell>
          <cell r="E898">
            <v>0</v>
          </cell>
          <cell r="F898">
            <v>0</v>
          </cell>
          <cell r="G898">
            <v>0</v>
          </cell>
          <cell r="H898">
            <v>0</v>
          </cell>
          <cell r="I898">
            <v>0</v>
          </cell>
          <cell r="J898">
            <v>0.003019076475824774</v>
          </cell>
          <cell r="K898">
            <v>0.4261380184679444</v>
          </cell>
          <cell r="L898">
            <v>0.0039385745902308245</v>
          </cell>
          <cell r="M898">
            <v>0.5559237683804111</v>
          </cell>
          <cell r="N898">
            <v>0.022211686314442942</v>
          </cell>
          <cell r="O898">
            <v>3.135145488582726</v>
          </cell>
          <cell r="P898" t="str">
            <v>G2</v>
          </cell>
          <cell r="Q898" t="str">
            <v>MAJOR</v>
          </cell>
          <cell r="R898" t="str">
            <v>Highly permeable geology and suitable for infiltration SUDS, but some consideration will need to be given to groundwater protection</v>
          </cell>
        </row>
        <row r="899">
          <cell r="A899" t="str">
            <v>SHREW026</v>
          </cell>
          <cell r="B899">
            <v>746</v>
          </cell>
          <cell r="C899">
            <v>1.15284447945</v>
          </cell>
          <cell r="D899">
            <v>0</v>
          </cell>
          <cell r="E899">
            <v>0</v>
          </cell>
          <cell r="F899">
            <v>0</v>
          </cell>
          <cell r="G899">
            <v>0</v>
          </cell>
          <cell r="H899">
            <v>0</v>
          </cell>
          <cell r="I899">
            <v>0</v>
          </cell>
          <cell r="J899">
            <v>0.030006734105496934</v>
          </cell>
          <cell r="K899">
            <v>2.602843197012365</v>
          </cell>
          <cell r="L899">
            <v>0.1318248910326439</v>
          </cell>
          <cell r="M899">
            <v>11.434750600144698</v>
          </cell>
          <cell r="N899">
            <v>0.26875142135668717</v>
          </cell>
          <cell r="O899">
            <v>23.31202743711826</v>
          </cell>
          <cell r="P899" t="str">
            <v>M4</v>
          </cell>
          <cell r="Q899" t="str">
            <v>MINOR</v>
          </cell>
          <cell r="R899" t="str">
            <v>Infiltration or attenuation depending on site characteristics, and not in any SPZ</v>
          </cell>
        </row>
        <row r="900">
          <cell r="A900" t="str">
            <v>SHREW027</v>
          </cell>
          <cell r="B900">
            <v>724</v>
          </cell>
          <cell r="C900">
            <v>21.7248258099</v>
          </cell>
          <cell r="D900">
            <v>0</v>
          </cell>
          <cell r="E900">
            <v>0</v>
          </cell>
          <cell r="F900">
            <v>0</v>
          </cell>
          <cell r="G900">
            <v>0</v>
          </cell>
          <cell r="H900">
            <v>0</v>
          </cell>
          <cell r="I900">
            <v>0</v>
          </cell>
          <cell r="J900">
            <v>0</v>
          </cell>
          <cell r="K900">
            <v>0</v>
          </cell>
          <cell r="L900">
            <v>0</v>
          </cell>
          <cell r="M900">
            <v>0</v>
          </cell>
          <cell r="N900">
            <v>0.016188463189991502</v>
          </cell>
          <cell r="O900">
            <v>0.07451596312737485</v>
          </cell>
          <cell r="P900" t="str">
            <v>M4</v>
          </cell>
          <cell r="Q900" t="str">
            <v>MINOR</v>
          </cell>
          <cell r="R900" t="str">
            <v>Infiltration or attenuation depending on site characteristics, and not in any SPZ</v>
          </cell>
        </row>
        <row r="901">
          <cell r="A901" t="str">
            <v>SHREW030/R</v>
          </cell>
          <cell r="B901">
            <v>717</v>
          </cell>
          <cell r="C901">
            <v>30.055879721</v>
          </cell>
          <cell r="D901">
            <v>1.1856971484125447</v>
          </cell>
          <cell r="E901">
            <v>3.944975690011495</v>
          </cell>
          <cell r="F901">
            <v>1.387103821255687</v>
          </cell>
          <cell r="G901">
            <v>4.6150830856783065</v>
          </cell>
          <cell r="H901">
            <v>1.675595017271542</v>
          </cell>
          <cell r="I901">
            <v>5.574932535083331</v>
          </cell>
          <cell r="J901">
            <v>1.238067282615384</v>
          </cell>
          <cell r="K901">
            <v>4.119218249833321</v>
          </cell>
          <cell r="L901">
            <v>2.179543471876003</v>
          </cell>
          <cell r="M901">
            <v>7.251637590075792</v>
          </cell>
          <cell r="N901">
            <v>4.929350995181524</v>
          </cell>
          <cell r="O901">
            <v>16.400621245956724</v>
          </cell>
          <cell r="P901" t="str">
            <v>M4</v>
          </cell>
          <cell r="Q901" t="str">
            <v>MINOR</v>
          </cell>
          <cell r="R901" t="str">
            <v>Infiltration or attenuation depending on site characteristics, and not in any SPZ</v>
          </cell>
        </row>
        <row r="902">
          <cell r="A902" t="str">
            <v>SHREW031</v>
          </cell>
          <cell r="B902">
            <v>763</v>
          </cell>
          <cell r="C902">
            <v>1.1127249014</v>
          </cell>
          <cell r="D902">
            <v>0.02523126824501733</v>
          </cell>
          <cell r="E902">
            <v>2.267520769353866</v>
          </cell>
          <cell r="F902">
            <v>0.057693801537159535</v>
          </cell>
          <cell r="G902">
            <v>5.1849115144786255</v>
          </cell>
          <cell r="H902">
            <v>0.10222204293723987</v>
          </cell>
          <cell r="I902">
            <v>9.186641083400477</v>
          </cell>
          <cell r="J902">
            <v>0</v>
          </cell>
          <cell r="K902">
            <v>0</v>
          </cell>
          <cell r="L902">
            <v>0.0002111798419639591</v>
          </cell>
          <cell r="M902">
            <v>0.01897862101389646</v>
          </cell>
          <cell r="N902">
            <v>0.020676732691354092</v>
          </cell>
          <cell r="O902">
            <v>1.8582070613625337</v>
          </cell>
          <cell r="P902" t="str">
            <v>M4</v>
          </cell>
          <cell r="Q902" t="str">
            <v>MINOR</v>
          </cell>
          <cell r="R902" t="str">
            <v>Infiltration or attenuation depending on site characteristics, and not in any SPZ</v>
          </cell>
        </row>
        <row r="903">
          <cell r="A903" t="str">
            <v>SHREW032</v>
          </cell>
          <cell r="B903">
            <v>747</v>
          </cell>
          <cell r="C903">
            <v>4.8135744171</v>
          </cell>
          <cell r="D903">
            <v>0.044426285868777324</v>
          </cell>
          <cell r="E903">
            <v>0.9229375515823544</v>
          </cell>
          <cell r="F903">
            <v>0.06555606602763403</v>
          </cell>
          <cell r="G903">
            <v>1.361899917756525</v>
          </cell>
          <cell r="H903">
            <v>0.5146216552177252</v>
          </cell>
          <cell r="I903">
            <v>10.69105015577521</v>
          </cell>
          <cell r="J903">
            <v>0.030177695463454866</v>
          </cell>
          <cell r="K903">
            <v>0.6269290312880591</v>
          </cell>
          <cell r="L903">
            <v>0.050445321891003904</v>
          </cell>
          <cell r="M903">
            <v>1.0479805134371505</v>
          </cell>
          <cell r="N903">
            <v>0.1262873524979343</v>
          </cell>
          <cell r="O903">
            <v>2.623567053400158</v>
          </cell>
          <cell r="P903" t="str">
            <v>M4</v>
          </cell>
          <cell r="Q903" t="str">
            <v>MINOR</v>
          </cell>
          <cell r="R903" t="str">
            <v>Infiltration or attenuation depending on site characteristics, and not in any SPZ</v>
          </cell>
        </row>
        <row r="904">
          <cell r="A904" t="str">
            <v>SHREW033</v>
          </cell>
          <cell r="B904">
            <v>748</v>
          </cell>
          <cell r="C904">
            <v>1.1133729285</v>
          </cell>
          <cell r="D904">
            <v>0</v>
          </cell>
          <cell r="E904">
            <v>0</v>
          </cell>
          <cell r="F904">
            <v>0</v>
          </cell>
          <cell r="G904">
            <v>0</v>
          </cell>
          <cell r="H904">
            <v>0.00022699567294234168</v>
          </cell>
          <cell r="I904">
            <v>0.020388107805725374</v>
          </cell>
          <cell r="J904">
            <v>0</v>
          </cell>
          <cell r="K904">
            <v>0</v>
          </cell>
          <cell r="L904">
            <v>0.024886139245574174</v>
          </cell>
          <cell r="M904">
            <v>2.2352024742601038</v>
          </cell>
          <cell r="N904">
            <v>0.07071316455560368</v>
          </cell>
          <cell r="O904">
            <v>6.351255966935762</v>
          </cell>
          <cell r="P904" t="str">
            <v>M4</v>
          </cell>
          <cell r="Q904" t="str">
            <v>MINOR</v>
          </cell>
          <cell r="R904" t="str">
            <v>Infiltration or attenuation depending on site characteristics, and not in any SPZ</v>
          </cell>
        </row>
        <row r="905">
          <cell r="A905" t="str">
            <v>SHREW034</v>
          </cell>
          <cell r="B905">
            <v>764</v>
          </cell>
          <cell r="C905">
            <v>0.17496849709999998</v>
          </cell>
          <cell r="D905">
            <v>0.019487563128389878</v>
          </cell>
          <cell r="E905">
            <v>11.137755339609576</v>
          </cell>
          <cell r="F905">
            <v>0.02174521164385018</v>
          </cell>
          <cell r="G905">
            <v>12.42807248405529</v>
          </cell>
          <cell r="H905">
            <v>0.03549546366139248</v>
          </cell>
          <cell r="I905">
            <v>20.286774047733697</v>
          </cell>
          <cell r="J905">
            <v>0.00011612453359619333</v>
          </cell>
          <cell r="K905">
            <v>0.0663688238287973</v>
          </cell>
          <cell r="L905">
            <v>0.003629290270032736</v>
          </cell>
          <cell r="M905">
            <v>2.074253554317542</v>
          </cell>
          <cell r="N905">
            <v>0.008987322692436824</v>
          </cell>
          <cell r="O905">
            <v>5.1365376289997435</v>
          </cell>
          <cell r="P905" t="str">
            <v>M4</v>
          </cell>
          <cell r="Q905" t="str">
            <v>MINOR</v>
          </cell>
          <cell r="R905" t="str">
            <v>Infiltration or attenuation depending on site characteristics, and not in any SPZ</v>
          </cell>
        </row>
        <row r="906">
          <cell r="A906" t="str">
            <v>SHREW035</v>
          </cell>
          <cell r="B906">
            <v>749</v>
          </cell>
          <cell r="C906">
            <v>3.26405045005</v>
          </cell>
          <cell r="D906">
            <v>0</v>
          </cell>
          <cell r="E906">
            <v>0</v>
          </cell>
          <cell r="F906">
            <v>0</v>
          </cell>
          <cell r="G906">
            <v>0</v>
          </cell>
          <cell r="H906">
            <v>0</v>
          </cell>
          <cell r="I906">
            <v>0</v>
          </cell>
          <cell r="J906">
            <v>0</v>
          </cell>
          <cell r="K906">
            <v>0</v>
          </cell>
          <cell r="L906">
            <v>0</v>
          </cell>
          <cell r="M906">
            <v>0</v>
          </cell>
          <cell r="N906">
            <v>0.05022781468913879</v>
          </cell>
          <cell r="O906">
            <v>1.53881857703423</v>
          </cell>
          <cell r="P906" t="str">
            <v>G2</v>
          </cell>
          <cell r="Q906" t="str">
            <v>MAJOR</v>
          </cell>
          <cell r="R906" t="str">
            <v>Highly permeable geology and suitable for infiltration SUDS, but some consideration will need to be given to groundwater protection</v>
          </cell>
        </row>
        <row r="907">
          <cell r="A907" t="str">
            <v>SHREW036</v>
          </cell>
          <cell r="B907">
            <v>750</v>
          </cell>
          <cell r="C907">
            <v>2.2500735618</v>
          </cell>
          <cell r="D907">
            <v>0</v>
          </cell>
          <cell r="E907">
            <v>0</v>
          </cell>
          <cell r="F907">
            <v>0</v>
          </cell>
          <cell r="G907">
            <v>0</v>
          </cell>
          <cell r="H907">
            <v>0</v>
          </cell>
          <cell r="I907">
            <v>0</v>
          </cell>
          <cell r="J907">
            <v>0</v>
          </cell>
          <cell r="K907">
            <v>0</v>
          </cell>
          <cell r="L907">
            <v>0.007950129337242566</v>
          </cell>
          <cell r="M907">
            <v>0.3533275299178517</v>
          </cell>
          <cell r="N907">
            <v>0.01849256583005431</v>
          </cell>
          <cell r="O907">
            <v>0.8218649445070028</v>
          </cell>
          <cell r="P907" t="str">
            <v>M4</v>
          </cell>
          <cell r="Q907" t="str">
            <v>MINOR</v>
          </cell>
          <cell r="R907" t="str">
            <v>Infiltration or attenuation depending on site characteristics, and not in any SPZ</v>
          </cell>
        </row>
        <row r="908">
          <cell r="A908" t="str">
            <v>SHREW037</v>
          </cell>
          <cell r="B908">
            <v>765</v>
          </cell>
          <cell r="C908">
            <v>0.7265262678050001</v>
          </cell>
          <cell r="D908">
            <v>0</v>
          </cell>
          <cell r="E908">
            <v>0</v>
          </cell>
          <cell r="F908">
            <v>0</v>
          </cell>
          <cell r="G908">
            <v>0</v>
          </cell>
          <cell r="H908">
            <v>0</v>
          </cell>
          <cell r="I908">
            <v>0</v>
          </cell>
          <cell r="J908">
            <v>0</v>
          </cell>
          <cell r="K908">
            <v>0</v>
          </cell>
          <cell r="L908">
            <v>0</v>
          </cell>
          <cell r="M908">
            <v>0</v>
          </cell>
          <cell r="N908">
            <v>0.040237370400685216</v>
          </cell>
          <cell r="O908">
            <v>5.538322863707516</v>
          </cell>
          <cell r="P908" t="str">
            <v>M4</v>
          </cell>
          <cell r="Q908" t="str">
            <v>MINOR</v>
          </cell>
          <cell r="R908" t="str">
            <v>Infiltration or attenuation depending on site characteristics, and not in any SPZ</v>
          </cell>
        </row>
        <row r="909">
          <cell r="A909" t="str">
            <v>SHREW039</v>
          </cell>
          <cell r="B909">
            <v>770</v>
          </cell>
          <cell r="C909">
            <v>0.47002337774999997</v>
          </cell>
          <cell r="D909">
            <v>0</v>
          </cell>
          <cell r="E909">
            <v>0</v>
          </cell>
          <cell r="F909">
            <v>0</v>
          </cell>
          <cell r="G909">
            <v>0</v>
          </cell>
          <cell r="H909">
            <v>0</v>
          </cell>
          <cell r="I909">
            <v>0</v>
          </cell>
          <cell r="J909">
            <v>0</v>
          </cell>
          <cell r="K909">
            <v>0</v>
          </cell>
          <cell r="L909">
            <v>0</v>
          </cell>
          <cell r="M909">
            <v>0</v>
          </cell>
          <cell r="N909">
            <v>0</v>
          </cell>
          <cell r="O909">
            <v>0</v>
          </cell>
          <cell r="P909" t="str">
            <v>G4</v>
          </cell>
          <cell r="Q909" t="str">
            <v>MAJOR</v>
          </cell>
          <cell r="R909" t="str">
            <v>Highly permeable geology and not in any SPZ</v>
          </cell>
        </row>
        <row r="910">
          <cell r="A910" t="str">
            <v>SHREW040</v>
          </cell>
          <cell r="B910">
            <v>766</v>
          </cell>
          <cell r="C910">
            <v>3.91039476065</v>
          </cell>
          <cell r="D910">
            <v>0</v>
          </cell>
          <cell r="E910">
            <v>0</v>
          </cell>
          <cell r="F910">
            <v>0</v>
          </cell>
          <cell r="G910">
            <v>0</v>
          </cell>
          <cell r="H910">
            <v>0</v>
          </cell>
          <cell r="I910">
            <v>0</v>
          </cell>
          <cell r="J910">
            <v>0.0284</v>
          </cell>
          <cell r="K910">
            <v>0.7262693855307655</v>
          </cell>
          <cell r="L910">
            <v>0.08782973266829212</v>
          </cell>
          <cell r="M910">
            <v>2.246057956913096</v>
          </cell>
          <cell r="N910">
            <v>0.3955665294989555</v>
          </cell>
          <cell r="O910">
            <v>10.1157697294276</v>
          </cell>
          <cell r="P910" t="str">
            <v>G4</v>
          </cell>
          <cell r="Q910" t="str">
            <v>MAJOR</v>
          </cell>
          <cell r="R910" t="str">
            <v>Highly permeable geology and not in any SPZ</v>
          </cell>
        </row>
        <row r="911">
          <cell r="A911" t="str">
            <v>SHREW041</v>
          </cell>
          <cell r="B911">
            <v>771</v>
          </cell>
          <cell r="C911">
            <v>0.65919451395</v>
          </cell>
          <cell r="D911">
            <v>0</v>
          </cell>
          <cell r="E911">
            <v>0</v>
          </cell>
          <cell r="F911">
            <v>0</v>
          </cell>
          <cell r="G911">
            <v>0</v>
          </cell>
          <cell r="H911">
            <v>0</v>
          </cell>
          <cell r="I911">
            <v>0</v>
          </cell>
          <cell r="J911">
            <v>0</v>
          </cell>
          <cell r="K911">
            <v>0</v>
          </cell>
          <cell r="L911">
            <v>0.006206425990684031</v>
          </cell>
          <cell r="M911">
            <v>0.941516632699827</v>
          </cell>
          <cell r="N911">
            <v>0.04128239201756855</v>
          </cell>
          <cell r="O911">
            <v>6.2625509078037975</v>
          </cell>
          <cell r="P911" t="str">
            <v>G4</v>
          </cell>
          <cell r="Q911" t="str">
            <v>MAJOR</v>
          </cell>
          <cell r="R911" t="str">
            <v>Highly permeable geology and not in any SPZ</v>
          </cell>
        </row>
        <row r="912">
          <cell r="A912" t="str">
            <v>SHREW042</v>
          </cell>
          <cell r="B912">
            <v>772</v>
          </cell>
          <cell r="C912">
            <v>2.31801046597</v>
          </cell>
          <cell r="D912">
            <v>0</v>
          </cell>
          <cell r="E912">
            <v>0</v>
          </cell>
          <cell r="F912">
            <v>0</v>
          </cell>
          <cell r="G912">
            <v>0</v>
          </cell>
          <cell r="H912">
            <v>0</v>
          </cell>
          <cell r="I912">
            <v>0</v>
          </cell>
          <cell r="J912">
            <v>0.014713284344224028</v>
          </cell>
          <cell r="K912">
            <v>0.6347376148738428</v>
          </cell>
          <cell r="L912">
            <v>0.06332402507078802</v>
          </cell>
          <cell r="M912">
            <v>2.7318265383365863</v>
          </cell>
          <cell r="N912">
            <v>0.34799822150212395</v>
          </cell>
          <cell r="O912">
            <v>15.012797681933668</v>
          </cell>
          <cell r="P912" t="str">
            <v>G4</v>
          </cell>
          <cell r="Q912" t="str">
            <v>MAJOR</v>
          </cell>
          <cell r="R912" t="str">
            <v>Highly permeable geology and not in any SPZ</v>
          </cell>
        </row>
        <row r="913">
          <cell r="A913" t="str">
            <v>SHREW043</v>
          </cell>
          <cell r="B913">
            <v>773</v>
          </cell>
          <cell r="C913">
            <v>0.7724693342</v>
          </cell>
          <cell r="D913">
            <v>0</v>
          </cell>
          <cell r="E913">
            <v>0</v>
          </cell>
          <cell r="F913">
            <v>0</v>
          </cell>
          <cell r="G913">
            <v>0</v>
          </cell>
          <cell r="H913">
            <v>0</v>
          </cell>
          <cell r="I913">
            <v>0</v>
          </cell>
          <cell r="J913">
            <v>0</v>
          </cell>
          <cell r="K913">
            <v>0</v>
          </cell>
          <cell r="L913">
            <v>0.014041442076373378</v>
          </cell>
          <cell r="M913">
            <v>1.8177345630056958</v>
          </cell>
          <cell r="N913">
            <v>0.07257030612672151</v>
          </cell>
          <cell r="O913">
            <v>9.39458732065762</v>
          </cell>
          <cell r="P913" t="str">
            <v>G2</v>
          </cell>
          <cell r="Q913" t="str">
            <v>MAJOR</v>
          </cell>
          <cell r="R913" t="str">
            <v>Highly permeable geology and suitable for infiltration SUDS, but some consideration will need to be given to groundwater protection</v>
          </cell>
        </row>
        <row r="914">
          <cell r="A914" t="str">
            <v>SHREW044</v>
          </cell>
          <cell r="B914">
            <v>774</v>
          </cell>
          <cell r="C914">
            <v>0.06655634835</v>
          </cell>
          <cell r="D914">
            <v>0</v>
          </cell>
          <cell r="E914">
            <v>0</v>
          </cell>
          <cell r="F914">
            <v>0</v>
          </cell>
          <cell r="G914">
            <v>0</v>
          </cell>
          <cell r="H914">
            <v>0</v>
          </cell>
          <cell r="I914">
            <v>0</v>
          </cell>
          <cell r="J914">
            <v>0</v>
          </cell>
          <cell r="K914">
            <v>0</v>
          </cell>
          <cell r="L914">
            <v>0</v>
          </cell>
          <cell r="M914">
            <v>0</v>
          </cell>
          <cell r="N914">
            <v>0.00010079237094332026</v>
          </cell>
          <cell r="O914">
            <v>0.151439154103352</v>
          </cell>
          <cell r="P914" t="str">
            <v>G2</v>
          </cell>
          <cell r="Q914" t="str">
            <v>MAJOR</v>
          </cell>
          <cell r="R914" t="str">
            <v>Highly permeable geology and suitable for infiltration SUDS, but some consideration will need to be given to groundwater protection</v>
          </cell>
        </row>
        <row r="915">
          <cell r="A915" t="str">
            <v>SHREW045</v>
          </cell>
          <cell r="B915">
            <v>775</v>
          </cell>
          <cell r="C915">
            <v>0.0468214694</v>
          </cell>
          <cell r="D915">
            <v>0</v>
          </cell>
          <cell r="E915">
            <v>0</v>
          </cell>
          <cell r="F915">
            <v>0</v>
          </cell>
          <cell r="G915">
            <v>0</v>
          </cell>
          <cell r="H915">
            <v>0.0004917334533275299</v>
          </cell>
          <cell r="I915">
            <v>1.0502307160132183</v>
          </cell>
          <cell r="J915">
            <v>0</v>
          </cell>
          <cell r="K915">
            <v>0</v>
          </cell>
          <cell r="L915">
            <v>0</v>
          </cell>
          <cell r="M915">
            <v>0</v>
          </cell>
          <cell r="N915">
            <v>1.383200027088821E-07</v>
          </cell>
          <cell r="O915">
            <v>0.0002954200380325571</v>
          </cell>
          <cell r="P915" t="str">
            <v>M4</v>
          </cell>
          <cell r="Q915" t="str">
            <v>MINOR</v>
          </cell>
          <cell r="R915" t="str">
            <v>Infiltration or attenuation depending on site characteristics, and not in any SPZ</v>
          </cell>
        </row>
        <row r="916">
          <cell r="A916" t="str">
            <v>SHREW046</v>
          </cell>
          <cell r="B916">
            <v>776</v>
          </cell>
          <cell r="C916">
            <v>0.19864976255</v>
          </cell>
          <cell r="D916">
            <v>0</v>
          </cell>
          <cell r="E916">
            <v>0</v>
          </cell>
          <cell r="F916">
            <v>0</v>
          </cell>
          <cell r="G916">
            <v>0</v>
          </cell>
          <cell r="H916">
            <v>0</v>
          </cell>
          <cell r="I916">
            <v>0</v>
          </cell>
          <cell r="J916">
            <v>0</v>
          </cell>
          <cell r="K916">
            <v>0</v>
          </cell>
          <cell r="L916">
            <v>0</v>
          </cell>
          <cell r="M916">
            <v>0</v>
          </cell>
          <cell r="N916">
            <v>0.00011493644104212673</v>
          </cell>
          <cell r="O916">
            <v>0.057858836359392735</v>
          </cell>
          <cell r="P916" t="str">
            <v>M4</v>
          </cell>
          <cell r="Q916" t="str">
            <v>MINOR</v>
          </cell>
          <cell r="R916" t="str">
            <v>Infiltration or attenuation depending on site characteristics, and not in any SPZ</v>
          </cell>
        </row>
        <row r="917">
          <cell r="A917" t="str">
            <v>SHREW047</v>
          </cell>
          <cell r="B917">
            <v>777</v>
          </cell>
          <cell r="C917">
            <v>2.74547472665</v>
          </cell>
          <cell r="D917">
            <v>2.2659432099480776</v>
          </cell>
          <cell r="E917">
            <v>82.53374864291533</v>
          </cell>
          <cell r="F917">
            <v>2.5929483180454946</v>
          </cell>
          <cell r="G917">
            <v>94.44444317319882</v>
          </cell>
          <cell r="H917">
            <v>2.6792244324218273</v>
          </cell>
          <cell r="I917">
            <v>97.58692755081339</v>
          </cell>
          <cell r="J917">
            <v>0.0128</v>
          </cell>
          <cell r="K917">
            <v>0.46622173847575094</v>
          </cell>
          <cell r="L917">
            <v>0.07</v>
          </cell>
          <cell r="M917">
            <v>2.549650132289263</v>
          </cell>
          <cell r="N917">
            <v>0.382015022439385</v>
          </cell>
          <cell r="O917">
            <v>13.914352178558055</v>
          </cell>
          <cell r="P917" t="str">
            <v>M4</v>
          </cell>
          <cell r="Q917" t="str">
            <v>MINOR</v>
          </cell>
          <cell r="R917" t="str">
            <v>Infiltration or attenuation depending on site characteristics, and not in any SPZ</v>
          </cell>
        </row>
        <row r="918">
          <cell r="A918" t="str">
            <v>SHREW048</v>
          </cell>
          <cell r="B918">
            <v>778</v>
          </cell>
          <cell r="C918">
            <v>0.6677449027</v>
          </cell>
          <cell r="D918">
            <v>0</v>
          </cell>
          <cell r="E918">
            <v>0</v>
          </cell>
          <cell r="F918">
            <v>0</v>
          </cell>
          <cell r="G918">
            <v>0</v>
          </cell>
          <cell r="H918">
            <v>0.001123288958462998</v>
          </cell>
          <cell r="I918">
            <v>0.16822127041644552</v>
          </cell>
          <cell r="J918">
            <v>0</v>
          </cell>
          <cell r="K918">
            <v>0</v>
          </cell>
          <cell r="L918">
            <v>0</v>
          </cell>
          <cell r="M918">
            <v>0</v>
          </cell>
          <cell r="N918">
            <v>0.00048558610798355096</v>
          </cell>
          <cell r="O918">
            <v>0.0727203017230237</v>
          </cell>
          <cell r="P918" t="str">
            <v>M4</v>
          </cell>
          <cell r="Q918" t="str">
            <v>MINOR</v>
          </cell>
          <cell r="R918" t="str">
            <v>Infiltration or attenuation depending on site characteristics, and not in any SPZ</v>
          </cell>
        </row>
        <row r="919">
          <cell r="A919" t="str">
            <v>SHREW049</v>
          </cell>
          <cell r="B919">
            <v>779</v>
          </cell>
          <cell r="C919">
            <v>0.1205741098</v>
          </cell>
          <cell r="D919">
            <v>0</v>
          </cell>
          <cell r="E919">
            <v>0</v>
          </cell>
          <cell r="F919">
            <v>0</v>
          </cell>
          <cell r="G919">
            <v>0</v>
          </cell>
          <cell r="H919">
            <v>0</v>
          </cell>
          <cell r="I919">
            <v>0</v>
          </cell>
          <cell r="J919">
            <v>0</v>
          </cell>
          <cell r="K919">
            <v>0</v>
          </cell>
          <cell r="L919">
            <v>0</v>
          </cell>
          <cell r="M919">
            <v>0</v>
          </cell>
          <cell r="N919">
            <v>0</v>
          </cell>
          <cell r="O919">
            <v>0</v>
          </cell>
          <cell r="P919" t="str">
            <v>M4</v>
          </cell>
          <cell r="Q919" t="str">
            <v>MINOR</v>
          </cell>
          <cell r="R919" t="str">
            <v>Infiltration or attenuation depending on site characteristics, and not in any SPZ</v>
          </cell>
        </row>
        <row r="920">
          <cell r="A920" t="str">
            <v>SHREW050</v>
          </cell>
          <cell r="B920">
            <v>780</v>
          </cell>
          <cell r="C920">
            <v>0.4260830345</v>
          </cell>
          <cell r="D920">
            <v>0</v>
          </cell>
          <cell r="E920">
            <v>0</v>
          </cell>
          <cell r="F920">
            <v>0</v>
          </cell>
          <cell r="G920">
            <v>0</v>
          </cell>
          <cell r="H920">
            <v>0</v>
          </cell>
          <cell r="I920">
            <v>0</v>
          </cell>
          <cell r="J920">
            <v>0</v>
          </cell>
          <cell r="K920">
            <v>0</v>
          </cell>
          <cell r="L920">
            <v>0</v>
          </cell>
          <cell r="M920">
            <v>0</v>
          </cell>
          <cell r="N920">
            <v>0.0164</v>
          </cell>
          <cell r="O920">
            <v>3.8490150210381118</v>
          </cell>
          <cell r="P920" t="str">
            <v>M4</v>
          </cell>
          <cell r="Q920" t="str">
            <v>MINOR</v>
          </cell>
          <cell r="R920" t="str">
            <v>Infiltration or attenuation depending on site characteristics, and not in any SPZ</v>
          </cell>
        </row>
        <row r="921">
          <cell r="A921" t="str">
            <v>SHREW051</v>
          </cell>
          <cell r="B921">
            <v>781</v>
          </cell>
          <cell r="C921">
            <v>1.15036167095</v>
          </cell>
          <cell r="D921">
            <v>0.06562541778127345</v>
          </cell>
          <cell r="E921">
            <v>5.704763939768455</v>
          </cell>
          <cell r="F921">
            <v>0.0716667035018602</v>
          </cell>
          <cell r="G921">
            <v>6.229927970624742</v>
          </cell>
          <cell r="H921">
            <v>0.11237866974015447</v>
          </cell>
          <cell r="I921">
            <v>9.768985926604204</v>
          </cell>
          <cell r="J921">
            <v>0.034213157724623924</v>
          </cell>
          <cell r="K921">
            <v>2.9741218426001423</v>
          </cell>
          <cell r="L921">
            <v>0.03958335302127471</v>
          </cell>
          <cell r="M921">
            <v>3.440948531307176</v>
          </cell>
          <cell r="N921">
            <v>0.1589318523952723</v>
          </cell>
          <cell r="O921">
            <v>13.815816052357</v>
          </cell>
          <cell r="P921" t="str">
            <v>M4</v>
          </cell>
          <cell r="Q921" t="str">
            <v>MINOR</v>
          </cell>
          <cell r="R921" t="str">
            <v>Infiltration or attenuation depending on site characteristics, and not in any SPZ</v>
          </cell>
        </row>
        <row r="922">
          <cell r="A922" t="str">
            <v>SHREW052</v>
          </cell>
          <cell r="B922">
            <v>751</v>
          </cell>
          <cell r="C922">
            <v>0.332971246</v>
          </cell>
          <cell r="D922">
            <v>0</v>
          </cell>
          <cell r="E922">
            <v>0</v>
          </cell>
          <cell r="F922">
            <v>0</v>
          </cell>
          <cell r="G922">
            <v>0</v>
          </cell>
          <cell r="H922">
            <v>0</v>
          </cell>
          <cell r="I922">
            <v>0</v>
          </cell>
          <cell r="J922">
            <v>0</v>
          </cell>
          <cell r="K922">
            <v>0</v>
          </cell>
          <cell r="L922">
            <v>0</v>
          </cell>
          <cell r="M922">
            <v>0</v>
          </cell>
          <cell r="N922">
            <v>0.0104</v>
          </cell>
          <cell r="O922">
            <v>3.1233928229346266</v>
          </cell>
          <cell r="P922" t="str">
            <v>G4</v>
          </cell>
          <cell r="Q922" t="str">
            <v>MAJOR</v>
          </cell>
          <cell r="R922" t="str">
            <v>Highly permeable geology and not in any SPZ</v>
          </cell>
        </row>
        <row r="923">
          <cell r="A923" t="str">
            <v>SHREW053</v>
          </cell>
          <cell r="B923">
            <v>758</v>
          </cell>
          <cell r="C923">
            <v>0.1732117876</v>
          </cell>
          <cell r="D923">
            <v>0</v>
          </cell>
          <cell r="E923">
            <v>0</v>
          </cell>
          <cell r="F923">
            <v>0</v>
          </cell>
          <cell r="G923">
            <v>0</v>
          </cell>
          <cell r="H923">
            <v>0</v>
          </cell>
          <cell r="I923">
            <v>0</v>
          </cell>
          <cell r="J923">
            <v>0</v>
          </cell>
          <cell r="K923">
            <v>0</v>
          </cell>
          <cell r="L923">
            <v>0</v>
          </cell>
          <cell r="M923">
            <v>0</v>
          </cell>
          <cell r="N923">
            <v>0</v>
          </cell>
          <cell r="O923">
            <v>0</v>
          </cell>
          <cell r="P923" t="str">
            <v>G4</v>
          </cell>
          <cell r="Q923" t="str">
            <v>MAJOR</v>
          </cell>
          <cell r="R923" t="str">
            <v>Highly permeable geology and not in any SPZ</v>
          </cell>
        </row>
        <row r="924">
          <cell r="A924" t="str">
            <v>SHREW054</v>
          </cell>
          <cell r="B924">
            <v>782</v>
          </cell>
          <cell r="C924">
            <v>0.272224148</v>
          </cell>
          <cell r="D924">
            <v>0</v>
          </cell>
          <cell r="E924">
            <v>0</v>
          </cell>
          <cell r="F924">
            <v>0</v>
          </cell>
          <cell r="G924">
            <v>0</v>
          </cell>
          <cell r="H924">
            <v>0</v>
          </cell>
          <cell r="I924">
            <v>0</v>
          </cell>
          <cell r="J924">
            <v>0</v>
          </cell>
          <cell r="K924">
            <v>0</v>
          </cell>
          <cell r="L924">
            <v>0</v>
          </cell>
          <cell r="M924">
            <v>0</v>
          </cell>
          <cell r="N924">
            <v>0</v>
          </cell>
          <cell r="O924">
            <v>0</v>
          </cell>
          <cell r="P924" t="str">
            <v>G4</v>
          </cell>
          <cell r="Q924" t="str">
            <v>MAJOR</v>
          </cell>
          <cell r="R924" t="str">
            <v>Highly permeable geology and not in any SPZ</v>
          </cell>
        </row>
        <row r="925">
          <cell r="A925" t="str">
            <v>SHREW055</v>
          </cell>
          <cell r="B925">
            <v>783</v>
          </cell>
          <cell r="C925">
            <v>0.61693323785</v>
          </cell>
          <cell r="D925">
            <v>0</v>
          </cell>
          <cell r="E925">
            <v>0</v>
          </cell>
          <cell r="F925">
            <v>0</v>
          </cell>
          <cell r="G925">
            <v>0</v>
          </cell>
          <cell r="H925">
            <v>0</v>
          </cell>
          <cell r="I925">
            <v>0</v>
          </cell>
          <cell r="J925">
            <v>0</v>
          </cell>
          <cell r="K925">
            <v>0</v>
          </cell>
          <cell r="L925">
            <v>0</v>
          </cell>
          <cell r="M925">
            <v>0</v>
          </cell>
          <cell r="N925">
            <v>0</v>
          </cell>
          <cell r="O925">
            <v>0</v>
          </cell>
          <cell r="P925" t="str">
            <v>G4</v>
          </cell>
          <cell r="Q925" t="str">
            <v>MAJOR</v>
          </cell>
          <cell r="R925" t="str">
            <v>Highly permeable geology and not in any SPZ</v>
          </cell>
        </row>
        <row r="926">
          <cell r="A926" t="str">
            <v>SHREW056</v>
          </cell>
          <cell r="B926">
            <v>784</v>
          </cell>
          <cell r="C926">
            <v>0.41245075870000003</v>
          </cell>
          <cell r="D926">
            <v>0</v>
          </cell>
          <cell r="E926">
            <v>0</v>
          </cell>
          <cell r="F926">
            <v>0</v>
          </cell>
          <cell r="G926">
            <v>0</v>
          </cell>
          <cell r="H926">
            <v>0</v>
          </cell>
          <cell r="I926">
            <v>0</v>
          </cell>
          <cell r="J926">
            <v>0</v>
          </cell>
          <cell r="K926">
            <v>0</v>
          </cell>
          <cell r="L926">
            <v>0.00024196913253465887</v>
          </cell>
          <cell r="M926">
            <v>0.0586661867945932</v>
          </cell>
          <cell r="N926">
            <v>0.0003281260275760022</v>
          </cell>
          <cell r="O926">
            <v>0.07955520038567022</v>
          </cell>
          <cell r="P926" t="str">
            <v>G4</v>
          </cell>
          <cell r="Q926" t="str">
            <v>MAJOR</v>
          </cell>
          <cell r="R926" t="str">
            <v>Highly permeable geology and not in any SPZ</v>
          </cell>
        </row>
        <row r="927">
          <cell r="A927" t="str">
            <v>SHREW057</v>
          </cell>
          <cell r="B927">
            <v>785</v>
          </cell>
          <cell r="C927">
            <v>0.6402935035499999</v>
          </cell>
          <cell r="D927">
            <v>0.11164860838208983</v>
          </cell>
          <cell r="E927">
            <v>17.437098418627215</v>
          </cell>
          <cell r="F927">
            <v>0.26582937026765024</v>
          </cell>
          <cell r="G927">
            <v>41.51679952924774</v>
          </cell>
          <cell r="H927">
            <v>0.4125190656037107</v>
          </cell>
          <cell r="I927">
            <v>64.42655802636882</v>
          </cell>
          <cell r="J927">
            <v>0</v>
          </cell>
          <cell r="K927">
            <v>0</v>
          </cell>
          <cell r="L927">
            <v>0</v>
          </cell>
          <cell r="M927">
            <v>0</v>
          </cell>
          <cell r="N927">
            <v>0.00026757395359704167</v>
          </cell>
          <cell r="O927">
            <v>0.04178926572166088</v>
          </cell>
          <cell r="P927" t="str">
            <v>G4</v>
          </cell>
          <cell r="Q927" t="str">
            <v>MAJOR</v>
          </cell>
          <cell r="R927" t="str">
            <v>Highly permeable geology and not in any SPZ</v>
          </cell>
        </row>
        <row r="928">
          <cell r="A928" t="str">
            <v>SHREW058</v>
          </cell>
          <cell r="B928">
            <v>759</v>
          </cell>
          <cell r="C928">
            <v>0.2101023308</v>
          </cell>
          <cell r="D928">
            <v>0</v>
          </cell>
          <cell r="E928">
            <v>0</v>
          </cell>
          <cell r="F928">
            <v>0</v>
          </cell>
          <cell r="G928">
            <v>0</v>
          </cell>
          <cell r="H928">
            <v>0</v>
          </cell>
          <cell r="I928">
            <v>0</v>
          </cell>
          <cell r="J928">
            <v>0</v>
          </cell>
          <cell r="K928">
            <v>0</v>
          </cell>
          <cell r="L928">
            <v>0</v>
          </cell>
          <cell r="M928">
            <v>0</v>
          </cell>
          <cell r="N928">
            <v>0</v>
          </cell>
          <cell r="O928">
            <v>0</v>
          </cell>
          <cell r="P928" t="str">
            <v>M4</v>
          </cell>
          <cell r="Q928" t="str">
            <v>MINOR</v>
          </cell>
          <cell r="R928" t="str">
            <v>Infiltration or attenuation depending on site characteristics, and not in any SPZ</v>
          </cell>
        </row>
        <row r="929">
          <cell r="A929" t="str">
            <v>SHREW059</v>
          </cell>
          <cell r="B929">
            <v>786</v>
          </cell>
          <cell r="C929">
            <v>0.0411509557</v>
          </cell>
          <cell r="D929">
            <v>0.04002681661043503</v>
          </cell>
          <cell r="E929">
            <v>97.26825520709602</v>
          </cell>
          <cell r="F929">
            <v>0.041150955699812114</v>
          </cell>
          <cell r="G929">
            <v>99.99999999954342</v>
          </cell>
          <cell r="H929">
            <v>0.041150955699812114</v>
          </cell>
          <cell r="I929">
            <v>99.99999999954342</v>
          </cell>
          <cell r="J929">
            <v>0</v>
          </cell>
          <cell r="K929">
            <v>0</v>
          </cell>
          <cell r="L929">
            <v>0.0006041703308809048</v>
          </cell>
          <cell r="M929">
            <v>1.468180557665408</v>
          </cell>
          <cell r="N929">
            <v>0.001100937811993311</v>
          </cell>
          <cell r="O929">
            <v>2.6753638968178595</v>
          </cell>
          <cell r="P929" t="str">
            <v>M4</v>
          </cell>
          <cell r="Q929" t="str">
            <v>MINOR</v>
          </cell>
          <cell r="R929" t="str">
            <v>Infiltration or attenuation depending on site characteristics, and not in any SPZ</v>
          </cell>
        </row>
        <row r="930">
          <cell r="A930" t="str">
            <v>SHREW060</v>
          </cell>
          <cell r="B930">
            <v>760</v>
          </cell>
          <cell r="C930">
            <v>0.2038036469</v>
          </cell>
          <cell r="D930">
            <v>0</v>
          </cell>
          <cell r="E930">
            <v>0</v>
          </cell>
          <cell r="F930">
            <v>0</v>
          </cell>
          <cell r="G930">
            <v>0</v>
          </cell>
          <cell r="H930">
            <v>0</v>
          </cell>
          <cell r="I930">
            <v>0</v>
          </cell>
          <cell r="J930">
            <v>0</v>
          </cell>
          <cell r="K930">
            <v>0</v>
          </cell>
          <cell r="L930">
            <v>0</v>
          </cell>
          <cell r="M930">
            <v>0</v>
          </cell>
          <cell r="N930">
            <v>1.9045656024537473E-05</v>
          </cell>
          <cell r="O930">
            <v>0.009345100695809716</v>
          </cell>
          <cell r="P930" t="str">
            <v>M4</v>
          </cell>
          <cell r="Q930" t="str">
            <v>MINOR</v>
          </cell>
          <cell r="R930" t="str">
            <v>Infiltration or attenuation depending on site characteristics, and not in any SPZ</v>
          </cell>
        </row>
        <row r="931">
          <cell r="A931" t="str">
            <v>SHREW061</v>
          </cell>
          <cell r="B931">
            <v>761</v>
          </cell>
          <cell r="C931">
            <v>0.315268065</v>
          </cell>
          <cell r="D931">
            <v>0</v>
          </cell>
          <cell r="E931">
            <v>0</v>
          </cell>
          <cell r="F931">
            <v>0</v>
          </cell>
          <cell r="G931">
            <v>0</v>
          </cell>
          <cell r="H931">
            <v>0</v>
          </cell>
          <cell r="I931">
            <v>0</v>
          </cell>
          <cell r="J931">
            <v>9.818447994592459E-05</v>
          </cell>
          <cell r="K931">
            <v>0.03114317333280318</v>
          </cell>
          <cell r="L931">
            <v>9.818447994592459E-05</v>
          </cell>
          <cell r="M931">
            <v>0.03114317333280318</v>
          </cell>
          <cell r="N931">
            <v>0.0018603238598352669</v>
          </cell>
          <cell r="O931">
            <v>0.5900768477248931</v>
          </cell>
          <cell r="P931" t="str">
            <v>M4</v>
          </cell>
          <cell r="Q931" t="str">
            <v>MINOR</v>
          </cell>
          <cell r="R931" t="str">
            <v>Infiltration or attenuation depending on site characteristics, and not in any SPZ</v>
          </cell>
        </row>
        <row r="932">
          <cell r="A932" t="str">
            <v>SHREW062</v>
          </cell>
          <cell r="B932">
            <v>762</v>
          </cell>
          <cell r="C932">
            <v>0.027125447899900002</v>
          </cell>
          <cell r="D932">
            <v>0</v>
          </cell>
          <cell r="E932">
            <v>0</v>
          </cell>
          <cell r="F932">
            <v>0</v>
          </cell>
          <cell r="G932">
            <v>0</v>
          </cell>
          <cell r="H932">
            <v>0</v>
          </cell>
          <cell r="I932">
            <v>0</v>
          </cell>
          <cell r="J932">
            <v>0</v>
          </cell>
          <cell r="K932">
            <v>0</v>
          </cell>
          <cell r="L932">
            <v>0</v>
          </cell>
          <cell r="M932">
            <v>0</v>
          </cell>
          <cell r="N932">
            <v>0</v>
          </cell>
          <cell r="O932">
            <v>0</v>
          </cell>
          <cell r="P932" t="str">
            <v>M4</v>
          </cell>
          <cell r="Q932" t="str">
            <v>MINOR</v>
          </cell>
          <cell r="R932" t="str">
            <v>Infiltration or attenuation depending on site characteristics, and not in any SPZ</v>
          </cell>
        </row>
        <row r="933">
          <cell r="A933" t="str">
            <v>SHREW063</v>
          </cell>
          <cell r="B933">
            <v>767</v>
          </cell>
          <cell r="C933">
            <v>0.026854070849999998</v>
          </cell>
          <cell r="D933">
            <v>0.0018337842750516273</v>
          </cell>
          <cell r="E933">
            <v>6.828701262071882</v>
          </cell>
          <cell r="F933">
            <v>0.009691505821345857</v>
          </cell>
          <cell r="G933">
            <v>36.08952205228079</v>
          </cell>
          <cell r="H933">
            <v>0.016195285446014243</v>
          </cell>
          <cell r="I933">
            <v>60.30849302691195</v>
          </cell>
          <cell r="J933">
            <v>0</v>
          </cell>
          <cell r="K933">
            <v>0</v>
          </cell>
          <cell r="L933">
            <v>0</v>
          </cell>
          <cell r="M933">
            <v>0</v>
          </cell>
          <cell r="N933">
            <v>2.4850100140010567E-06</v>
          </cell>
          <cell r="O933">
            <v>0.009253755335202955</v>
          </cell>
          <cell r="P933" t="str">
            <v>M4</v>
          </cell>
          <cell r="Q933" t="str">
            <v>MINOR</v>
          </cell>
          <cell r="R933" t="str">
            <v>Infiltration or attenuation depending on site characteristics, and not in any SPZ</v>
          </cell>
        </row>
        <row r="934">
          <cell r="A934" t="str">
            <v>SHREW064</v>
          </cell>
          <cell r="B934">
            <v>752</v>
          </cell>
          <cell r="C934">
            <v>1.5977527146500001</v>
          </cell>
          <cell r="D934">
            <v>0</v>
          </cell>
          <cell r="E934">
            <v>0</v>
          </cell>
          <cell r="F934">
            <v>0</v>
          </cell>
          <cell r="G934">
            <v>0</v>
          </cell>
          <cell r="H934">
            <v>0</v>
          </cell>
          <cell r="I934">
            <v>0</v>
          </cell>
          <cell r="J934">
            <v>0</v>
          </cell>
          <cell r="K934">
            <v>0</v>
          </cell>
          <cell r="L934">
            <v>0</v>
          </cell>
          <cell r="M934">
            <v>0</v>
          </cell>
          <cell r="N934">
            <v>0.000140668200047224</v>
          </cell>
          <cell r="O934">
            <v>0.008804128370893642</v>
          </cell>
          <cell r="P934" t="str">
            <v>M4</v>
          </cell>
          <cell r="Q934" t="str">
            <v>MINOR</v>
          </cell>
          <cell r="R934" t="str">
            <v>Infiltration or attenuation depending on site characteristics, and not in any SPZ</v>
          </cell>
        </row>
        <row r="935">
          <cell r="A935" t="str">
            <v>SHREW065</v>
          </cell>
          <cell r="B935">
            <v>753</v>
          </cell>
          <cell r="C935">
            <v>2.03712816685</v>
          </cell>
          <cell r="D935">
            <v>0</v>
          </cell>
          <cell r="E935">
            <v>0</v>
          </cell>
          <cell r="F935">
            <v>0</v>
          </cell>
          <cell r="G935">
            <v>0</v>
          </cell>
          <cell r="H935">
            <v>0</v>
          </cell>
          <cell r="I935">
            <v>0</v>
          </cell>
          <cell r="J935">
            <v>0.0132</v>
          </cell>
          <cell r="K935">
            <v>0.6479710120748606</v>
          </cell>
          <cell r="L935">
            <v>0.02062974956513867</v>
          </cell>
          <cell r="M935">
            <v>1.0126878564071078</v>
          </cell>
          <cell r="N935">
            <v>0.062328399361333234</v>
          </cell>
          <cell r="O935">
            <v>3.05962091024009</v>
          </cell>
          <cell r="P935" t="str">
            <v>G2</v>
          </cell>
          <cell r="Q935" t="str">
            <v>MAJOR</v>
          </cell>
          <cell r="R935" t="str">
            <v>Highly permeable geology and suitable for infiltration SUDS, but some consideration will need to be given to groundwater protection</v>
          </cell>
        </row>
        <row r="936">
          <cell r="A936" t="str">
            <v>SHREW066</v>
          </cell>
          <cell r="B936">
            <v>754</v>
          </cell>
          <cell r="C936">
            <v>0.38285279795</v>
          </cell>
          <cell r="D936">
            <v>0</v>
          </cell>
          <cell r="E936">
            <v>0</v>
          </cell>
          <cell r="F936">
            <v>0.3403137932899161</v>
          </cell>
          <cell r="G936">
            <v>88.88893985159292</v>
          </cell>
          <cell r="H936">
            <v>0.35657423908688896</v>
          </cell>
          <cell r="I936">
            <v>93.13611941617755</v>
          </cell>
          <cell r="J936">
            <v>0.008503790000174195</v>
          </cell>
          <cell r="K936">
            <v>2.221164386340668</v>
          </cell>
          <cell r="L936">
            <v>0.012131378996355904</v>
          </cell>
          <cell r="M936">
            <v>3.168679727904259</v>
          </cell>
          <cell r="N936">
            <v>0.03158406031607365</v>
          </cell>
          <cell r="O936">
            <v>8.2496616154281</v>
          </cell>
          <cell r="P936" t="str">
            <v>M4</v>
          </cell>
          <cell r="Q936" t="str">
            <v>MINOR</v>
          </cell>
          <cell r="R936" t="str">
            <v>Infiltration or attenuation depending on site characteristics, and not in any SPZ</v>
          </cell>
        </row>
        <row r="937">
          <cell r="A937" t="str">
            <v>SHREW067</v>
          </cell>
          <cell r="B937">
            <v>755</v>
          </cell>
          <cell r="C937">
            <v>0.04375947825</v>
          </cell>
          <cell r="D937">
            <v>0</v>
          </cell>
          <cell r="E937">
            <v>0</v>
          </cell>
          <cell r="F937">
            <v>0</v>
          </cell>
          <cell r="G937">
            <v>0</v>
          </cell>
          <cell r="H937">
            <v>0</v>
          </cell>
          <cell r="I937">
            <v>0</v>
          </cell>
          <cell r="J937">
            <v>0</v>
          </cell>
          <cell r="K937">
            <v>0</v>
          </cell>
          <cell r="L937">
            <v>7.380546201148285E-05</v>
          </cell>
          <cell r="M937">
            <v>0.1686616590577902</v>
          </cell>
          <cell r="N937">
            <v>0.0004533173844517588</v>
          </cell>
          <cell r="O937">
            <v>1.0359295918976337</v>
          </cell>
          <cell r="P937" t="str">
            <v>M4</v>
          </cell>
          <cell r="Q937" t="str">
            <v>MINOR</v>
          </cell>
          <cell r="R937" t="str">
            <v>Infiltration or attenuation depending on site characteristics, and not in any SPZ</v>
          </cell>
        </row>
        <row r="938">
          <cell r="A938" t="str">
            <v>SHREW068</v>
          </cell>
          <cell r="B938">
            <v>756</v>
          </cell>
          <cell r="C938">
            <v>0.678785027</v>
          </cell>
          <cell r="D938">
            <v>0</v>
          </cell>
          <cell r="E938">
            <v>0</v>
          </cell>
          <cell r="F938">
            <v>0</v>
          </cell>
          <cell r="G938">
            <v>0</v>
          </cell>
          <cell r="H938">
            <v>0</v>
          </cell>
          <cell r="I938">
            <v>0</v>
          </cell>
          <cell r="J938">
            <v>0</v>
          </cell>
          <cell r="K938">
            <v>0</v>
          </cell>
          <cell r="L938">
            <v>0</v>
          </cell>
          <cell r="M938">
            <v>0</v>
          </cell>
          <cell r="N938">
            <v>0</v>
          </cell>
          <cell r="O938">
            <v>0</v>
          </cell>
          <cell r="P938" t="str">
            <v>G4</v>
          </cell>
          <cell r="Q938" t="str">
            <v>MAJOR</v>
          </cell>
          <cell r="R938" t="str">
            <v>Highly permeable geology and not in any SPZ</v>
          </cell>
        </row>
        <row r="939">
          <cell r="A939" t="str">
            <v>SHREW069</v>
          </cell>
          <cell r="B939">
            <v>757</v>
          </cell>
          <cell r="C939">
            <v>0.0474319947</v>
          </cell>
          <cell r="D939">
            <v>0</v>
          </cell>
          <cell r="E939">
            <v>0</v>
          </cell>
          <cell r="F939">
            <v>0</v>
          </cell>
          <cell r="G939">
            <v>0</v>
          </cell>
          <cell r="H939">
            <v>0</v>
          </cell>
          <cell r="I939">
            <v>0</v>
          </cell>
          <cell r="J939">
            <v>0</v>
          </cell>
          <cell r="K939">
            <v>0</v>
          </cell>
          <cell r="L939">
            <v>0</v>
          </cell>
          <cell r="M939">
            <v>0</v>
          </cell>
          <cell r="N939">
            <v>0</v>
          </cell>
          <cell r="O939">
            <v>0</v>
          </cell>
          <cell r="P939" t="str">
            <v>M4</v>
          </cell>
          <cell r="Q939" t="str">
            <v>MINOR</v>
          </cell>
          <cell r="R939" t="str">
            <v>Infiltration or attenuation depending on site characteristics, and not in any SPZ</v>
          </cell>
        </row>
        <row r="940">
          <cell r="A940" t="str">
            <v>SHREW070</v>
          </cell>
          <cell r="B940">
            <v>768</v>
          </cell>
          <cell r="C940">
            <v>0.94984757235</v>
          </cell>
          <cell r="D940">
            <v>0</v>
          </cell>
          <cell r="E940">
            <v>0</v>
          </cell>
          <cell r="F940">
            <v>0</v>
          </cell>
          <cell r="G940">
            <v>0</v>
          </cell>
          <cell r="H940">
            <v>0</v>
          </cell>
          <cell r="I940">
            <v>0</v>
          </cell>
          <cell r="J940">
            <v>0.010524328529753563</v>
          </cell>
          <cell r="K940">
            <v>1.1080018348328797</v>
          </cell>
          <cell r="L940">
            <v>0.014068454194750234</v>
          </cell>
          <cell r="M940">
            <v>1.4811275623881142</v>
          </cell>
          <cell r="N940">
            <v>0.0475812005896065</v>
          </cell>
          <cell r="O940">
            <v>5.009351181672944</v>
          </cell>
          <cell r="P940" t="str">
            <v>G4</v>
          </cell>
          <cell r="Q940" t="str">
            <v>MAJOR</v>
          </cell>
          <cell r="R940" t="str">
            <v>Highly permeable geology and not in any SPZ</v>
          </cell>
        </row>
        <row r="941">
          <cell r="A941" t="str">
            <v>SHREW071</v>
          </cell>
          <cell r="B941">
            <v>787</v>
          </cell>
          <cell r="C941">
            <v>1.5263764415699999</v>
          </cell>
          <cell r="D941">
            <v>0</v>
          </cell>
          <cell r="E941">
            <v>0</v>
          </cell>
          <cell r="F941">
            <v>0</v>
          </cell>
          <cell r="G941">
            <v>0</v>
          </cell>
          <cell r="H941">
            <v>0</v>
          </cell>
          <cell r="I941">
            <v>0</v>
          </cell>
          <cell r="J941">
            <v>0</v>
          </cell>
          <cell r="K941">
            <v>0</v>
          </cell>
          <cell r="L941">
            <v>0</v>
          </cell>
          <cell r="M941">
            <v>0</v>
          </cell>
          <cell r="N941">
            <v>0.0444</v>
          </cell>
          <cell r="O941">
            <v>2.9088499265837107</v>
          </cell>
          <cell r="P941" t="str">
            <v>G2</v>
          </cell>
          <cell r="Q941" t="str">
            <v>MAJOR</v>
          </cell>
          <cell r="R941" t="str">
            <v>Highly permeable geology and suitable for infiltration SUDS, but some consideration will need to be given to groundwater protection</v>
          </cell>
        </row>
        <row r="942">
          <cell r="A942" t="str">
            <v>SHREW072</v>
          </cell>
          <cell r="B942">
            <v>769</v>
          </cell>
          <cell r="C942">
            <v>3.16005178446</v>
          </cell>
          <cell r="D942">
            <v>0</v>
          </cell>
          <cell r="E942">
            <v>0</v>
          </cell>
          <cell r="F942">
            <v>0</v>
          </cell>
          <cell r="G942">
            <v>0</v>
          </cell>
          <cell r="H942">
            <v>0</v>
          </cell>
          <cell r="I942">
            <v>0</v>
          </cell>
          <cell r="J942">
            <v>0</v>
          </cell>
          <cell r="K942">
            <v>0</v>
          </cell>
          <cell r="L942">
            <v>0</v>
          </cell>
          <cell r="M942">
            <v>0</v>
          </cell>
          <cell r="N942">
            <v>2.864000014960766E-05</v>
          </cell>
          <cell r="O942">
            <v>0.0009063142664449012</v>
          </cell>
          <cell r="P942" t="str">
            <v>G4</v>
          </cell>
          <cell r="Q942" t="str">
            <v>MAJOR</v>
          </cell>
          <cell r="R942" t="str">
            <v>Highly permeable geology and not in any SPZ</v>
          </cell>
        </row>
        <row r="943">
          <cell r="A943" t="str">
            <v>SHREW072</v>
          </cell>
          <cell r="B943">
            <v>788</v>
          </cell>
          <cell r="C943">
            <v>3.16005178446</v>
          </cell>
          <cell r="D943">
            <v>0</v>
          </cell>
          <cell r="E943">
            <v>0</v>
          </cell>
          <cell r="F943">
            <v>0</v>
          </cell>
          <cell r="G943">
            <v>0</v>
          </cell>
          <cell r="H943">
            <v>0</v>
          </cell>
          <cell r="I943">
            <v>0</v>
          </cell>
          <cell r="J943">
            <v>0</v>
          </cell>
          <cell r="K943">
            <v>0</v>
          </cell>
          <cell r="L943">
            <v>0</v>
          </cell>
          <cell r="M943">
            <v>0</v>
          </cell>
          <cell r="N943">
            <v>2.864000014960766E-05</v>
          </cell>
          <cell r="O943">
            <v>0.0009063142664449012</v>
          </cell>
          <cell r="P943" t="str">
            <v>G4</v>
          </cell>
          <cell r="Q943" t="str">
            <v>MAJOR</v>
          </cell>
          <cell r="R943" t="str">
            <v>Highly permeable geology and not in any SPZ</v>
          </cell>
        </row>
        <row r="944">
          <cell r="A944" t="str">
            <v>SHREW073</v>
          </cell>
          <cell r="B944">
            <v>718</v>
          </cell>
          <cell r="C944">
            <v>4.34329917079</v>
          </cell>
          <cell r="D944">
            <v>0</v>
          </cell>
          <cell r="E944">
            <v>0</v>
          </cell>
          <cell r="F944">
            <v>0</v>
          </cell>
          <cell r="G944">
            <v>0</v>
          </cell>
          <cell r="H944">
            <v>0</v>
          </cell>
          <cell r="I944">
            <v>0</v>
          </cell>
          <cell r="J944">
            <v>0.0003754583799390866</v>
          </cell>
          <cell r="K944">
            <v>0.008644543356906145</v>
          </cell>
          <cell r="L944">
            <v>0.013838911911912145</v>
          </cell>
          <cell r="M944">
            <v>0.3186267251628212</v>
          </cell>
          <cell r="N944">
            <v>0.3894359730008955</v>
          </cell>
          <cell r="O944">
            <v>8.966363073029141</v>
          </cell>
          <cell r="P944" t="str">
            <v>G4</v>
          </cell>
          <cell r="Q944" t="str">
            <v>MAJOR</v>
          </cell>
          <cell r="R944" t="str">
            <v>Highly permeable geology and not in any SPZ</v>
          </cell>
        </row>
        <row r="945">
          <cell r="A945" t="str">
            <v>SHREW074</v>
          </cell>
          <cell r="B945">
            <v>805</v>
          </cell>
          <cell r="C945">
            <v>1.8146294722499998</v>
          </cell>
          <cell r="D945">
            <v>0</v>
          </cell>
          <cell r="E945">
            <v>0</v>
          </cell>
          <cell r="F945">
            <v>0</v>
          </cell>
          <cell r="G945">
            <v>0</v>
          </cell>
          <cell r="H945">
            <v>0</v>
          </cell>
          <cell r="I945">
            <v>0</v>
          </cell>
          <cell r="J945">
            <v>0.0216</v>
          </cell>
          <cell r="K945">
            <v>1.1903256466576437</v>
          </cell>
          <cell r="L945">
            <v>0.064</v>
          </cell>
          <cell r="M945">
            <v>3.5268908049115373</v>
          </cell>
          <cell r="N945">
            <v>0.35524682635480653</v>
          </cell>
          <cell r="O945">
            <v>19.576824458512075</v>
          </cell>
          <cell r="P945" t="str">
            <v>G4</v>
          </cell>
          <cell r="Q945" t="str">
            <v>MAJOR</v>
          </cell>
          <cell r="R945" t="str">
            <v>Highly permeable geology and not in any SPZ</v>
          </cell>
        </row>
        <row r="946">
          <cell r="A946" t="str">
            <v>SHREW075</v>
          </cell>
          <cell r="B946">
            <v>797</v>
          </cell>
          <cell r="C946">
            <v>1.0085028269</v>
          </cell>
          <cell r="D946">
            <v>0</v>
          </cell>
          <cell r="E946">
            <v>0</v>
          </cell>
          <cell r="F946">
            <v>0</v>
          </cell>
          <cell r="G946">
            <v>0</v>
          </cell>
          <cell r="H946">
            <v>0</v>
          </cell>
          <cell r="I946">
            <v>0</v>
          </cell>
          <cell r="J946">
            <v>0</v>
          </cell>
          <cell r="K946">
            <v>0</v>
          </cell>
          <cell r="L946">
            <v>0</v>
          </cell>
          <cell r="M946">
            <v>0</v>
          </cell>
          <cell r="N946">
            <v>0</v>
          </cell>
          <cell r="O946">
            <v>0</v>
          </cell>
          <cell r="P946" t="str">
            <v>M4</v>
          </cell>
          <cell r="Q946" t="str">
            <v>MINOR</v>
          </cell>
          <cell r="R946" t="str">
            <v>Infiltration or attenuation depending on site characteristics, and not in any SPZ</v>
          </cell>
        </row>
        <row r="947">
          <cell r="A947" t="str">
            <v>SHREW076</v>
          </cell>
          <cell r="B947">
            <v>789</v>
          </cell>
          <cell r="C947">
            <v>2.3554082426500003</v>
          </cell>
          <cell r="D947">
            <v>0</v>
          </cell>
          <cell r="E947">
            <v>0</v>
          </cell>
          <cell r="F947">
            <v>0</v>
          </cell>
          <cell r="G947">
            <v>0</v>
          </cell>
          <cell r="H947">
            <v>0</v>
          </cell>
          <cell r="I947">
            <v>0</v>
          </cell>
          <cell r="J947">
            <v>0</v>
          </cell>
          <cell r="K947">
            <v>0</v>
          </cell>
          <cell r="L947">
            <v>0</v>
          </cell>
          <cell r="M947">
            <v>0</v>
          </cell>
          <cell r="N947">
            <v>0.09070752271295368</v>
          </cell>
          <cell r="O947">
            <v>3.851031896317953</v>
          </cell>
          <cell r="P947" t="str">
            <v>G2</v>
          </cell>
          <cell r="Q947" t="str">
            <v>MAJOR</v>
          </cell>
          <cell r="R947" t="str">
            <v>Highly permeable geology and suitable for infiltration SUDS, but some consideration will need to be given to groundwater protection</v>
          </cell>
        </row>
        <row r="948">
          <cell r="A948" t="str">
            <v>SHREW077</v>
          </cell>
          <cell r="B948">
            <v>798</v>
          </cell>
          <cell r="C948">
            <v>1.08282984665</v>
          </cell>
          <cell r="D948">
            <v>0</v>
          </cell>
          <cell r="E948">
            <v>0</v>
          </cell>
          <cell r="F948">
            <v>0</v>
          </cell>
          <cell r="G948">
            <v>0</v>
          </cell>
          <cell r="H948">
            <v>0</v>
          </cell>
          <cell r="I948">
            <v>0</v>
          </cell>
          <cell r="J948">
            <v>0.005161218858077123</v>
          </cell>
          <cell r="K948">
            <v>0.47664172483281847</v>
          </cell>
          <cell r="L948">
            <v>0.007832574015514812</v>
          </cell>
          <cell r="M948">
            <v>0.7233430108845634</v>
          </cell>
          <cell r="N948">
            <v>0.042306822681006065</v>
          </cell>
          <cell r="O948">
            <v>3.9070610042651306</v>
          </cell>
          <cell r="P948" t="str">
            <v>M4</v>
          </cell>
          <cell r="Q948" t="str">
            <v>MINOR</v>
          </cell>
          <cell r="R948" t="str">
            <v>Infiltration or attenuation depending on site characteristics, and not in any SPZ</v>
          </cell>
        </row>
        <row r="949">
          <cell r="A949" t="str">
            <v>SHREW079</v>
          </cell>
          <cell r="B949">
            <v>790</v>
          </cell>
          <cell r="C949">
            <v>0.8281963253</v>
          </cell>
          <cell r="D949">
            <v>0</v>
          </cell>
          <cell r="E949">
            <v>0</v>
          </cell>
          <cell r="F949">
            <v>0</v>
          </cell>
          <cell r="G949">
            <v>0</v>
          </cell>
          <cell r="H949">
            <v>0</v>
          </cell>
          <cell r="I949">
            <v>0</v>
          </cell>
          <cell r="J949">
            <v>0</v>
          </cell>
          <cell r="K949">
            <v>0</v>
          </cell>
          <cell r="L949">
            <v>0.09663296303153195</v>
          </cell>
          <cell r="M949">
            <v>11.667881162902805</v>
          </cell>
          <cell r="N949">
            <v>0.2891460090950548</v>
          </cell>
          <cell r="O949">
            <v>34.91273750705385</v>
          </cell>
          <cell r="P949" t="str">
            <v>G4</v>
          </cell>
          <cell r="Q949" t="str">
            <v>MAJOR</v>
          </cell>
          <cell r="R949" t="str">
            <v>Highly permeable geology and not in any SPZ</v>
          </cell>
        </row>
        <row r="950">
          <cell r="A950" t="str">
            <v>SHREW080</v>
          </cell>
          <cell r="B950">
            <v>799</v>
          </cell>
          <cell r="C950">
            <v>0.2096248678</v>
          </cell>
          <cell r="D950">
            <v>0</v>
          </cell>
          <cell r="E950">
            <v>0</v>
          </cell>
          <cell r="F950">
            <v>0</v>
          </cell>
          <cell r="G950">
            <v>0</v>
          </cell>
          <cell r="H950">
            <v>0</v>
          </cell>
          <cell r="I950">
            <v>0</v>
          </cell>
          <cell r="J950">
            <v>0</v>
          </cell>
          <cell r="K950">
            <v>0</v>
          </cell>
          <cell r="L950">
            <v>0</v>
          </cell>
          <cell r="M950">
            <v>0</v>
          </cell>
          <cell r="N950">
            <v>0.02042424445354134</v>
          </cell>
          <cell r="O950">
            <v>9.743235460512162</v>
          </cell>
          <cell r="P950" t="str">
            <v>M4</v>
          </cell>
          <cell r="Q950" t="str">
            <v>MINOR</v>
          </cell>
          <cell r="R950" t="str">
            <v>Infiltration or attenuation depending on site characteristics, and not in any SPZ</v>
          </cell>
        </row>
        <row r="951">
          <cell r="A951" t="str">
            <v>SHREW081</v>
          </cell>
          <cell r="B951">
            <v>800</v>
          </cell>
          <cell r="C951">
            <v>0.42549706724400005</v>
          </cell>
          <cell r="D951">
            <v>0</v>
          </cell>
          <cell r="E951">
            <v>0</v>
          </cell>
          <cell r="F951">
            <v>0</v>
          </cell>
          <cell r="G951">
            <v>0</v>
          </cell>
          <cell r="H951">
            <v>0</v>
          </cell>
          <cell r="I951">
            <v>0</v>
          </cell>
          <cell r="J951">
            <v>9.184500679813336E-09</v>
          </cell>
          <cell r="K951">
            <v>2.1585344264068713E-06</v>
          </cell>
          <cell r="L951">
            <v>0.002754844521938317</v>
          </cell>
          <cell r="M951">
            <v>0.6474414829182735</v>
          </cell>
          <cell r="N951">
            <v>0.047974378111546055</v>
          </cell>
          <cell r="O951">
            <v>11.274902180238833</v>
          </cell>
          <cell r="P951" t="str">
            <v>M4</v>
          </cell>
          <cell r="Q951" t="str">
            <v>MINOR</v>
          </cell>
          <cell r="R951" t="str">
            <v>Infiltration or attenuation depending on site characteristics, and not in any SPZ</v>
          </cell>
        </row>
        <row r="952">
          <cell r="A952" t="str">
            <v>SHREW081</v>
          </cell>
          <cell r="B952">
            <v>808</v>
          </cell>
          <cell r="C952">
            <v>0.55706149525</v>
          </cell>
          <cell r="D952">
            <v>0</v>
          </cell>
          <cell r="E952">
            <v>0</v>
          </cell>
          <cell r="F952">
            <v>0</v>
          </cell>
          <cell r="G952">
            <v>0</v>
          </cell>
          <cell r="H952">
            <v>0</v>
          </cell>
          <cell r="I952">
            <v>0</v>
          </cell>
          <cell r="J952">
            <v>9.184500679813336E-09</v>
          </cell>
          <cell r="K952">
            <v>1.6487408945203587E-06</v>
          </cell>
          <cell r="L952">
            <v>0.0036265162010153226</v>
          </cell>
          <cell r="M952">
            <v>0.6510082337297074</v>
          </cell>
          <cell r="N952">
            <v>0.08332843546081095</v>
          </cell>
          <cell r="O952">
            <v>14.958570314290801</v>
          </cell>
          <cell r="P952" t="str">
            <v>M4</v>
          </cell>
          <cell r="Q952" t="str">
            <v>MINOR</v>
          </cell>
          <cell r="R952" t="str">
            <v>Infiltration or attenuation depending on site characteristics, and not in any SPZ</v>
          </cell>
        </row>
        <row r="953">
          <cell r="A953" t="str">
            <v>SHREW081B</v>
          </cell>
          <cell r="B953">
            <v>806</v>
          </cell>
          <cell r="C953">
            <v>0.46629745924199995</v>
          </cell>
          <cell r="D953">
            <v>0</v>
          </cell>
          <cell r="E953">
            <v>0</v>
          </cell>
          <cell r="F953">
            <v>0</v>
          </cell>
          <cell r="G953">
            <v>0</v>
          </cell>
          <cell r="H953">
            <v>0</v>
          </cell>
          <cell r="I953">
            <v>0</v>
          </cell>
          <cell r="J953">
            <v>0</v>
          </cell>
          <cell r="K953">
            <v>0</v>
          </cell>
          <cell r="L953">
            <v>0.0132</v>
          </cell>
          <cell r="M953">
            <v>2.8308110495514063</v>
          </cell>
          <cell r="N953">
            <v>0.03235870231649335</v>
          </cell>
          <cell r="O953">
            <v>6.939497883838944</v>
          </cell>
          <cell r="P953" t="str">
            <v>M4</v>
          </cell>
          <cell r="Q953" t="str">
            <v>MINOR</v>
          </cell>
          <cell r="R953" t="str">
            <v>Infiltration or attenuation depending on site characteristics, and not in any SPZ</v>
          </cell>
        </row>
        <row r="954">
          <cell r="A954" t="str">
            <v>SHREW083</v>
          </cell>
          <cell r="B954">
            <v>791</v>
          </cell>
          <cell r="C954">
            <v>7.137442704150001</v>
          </cell>
          <cell r="D954">
            <v>0</v>
          </cell>
          <cell r="E954">
            <v>0</v>
          </cell>
          <cell r="F954">
            <v>0</v>
          </cell>
          <cell r="G954">
            <v>0</v>
          </cell>
          <cell r="H954">
            <v>0</v>
          </cell>
          <cell r="I954">
            <v>0</v>
          </cell>
          <cell r="J954">
            <v>0.09888686690889446</v>
          </cell>
          <cell r="K954">
            <v>1.385466349893045</v>
          </cell>
          <cell r="L954">
            <v>0.20080249102236994</v>
          </cell>
          <cell r="M954">
            <v>2.8133674671127684</v>
          </cell>
          <cell r="N954">
            <v>0.5746716294127291</v>
          </cell>
          <cell r="O954">
            <v>8.051506025800972</v>
          </cell>
          <cell r="P954" t="str">
            <v>G2</v>
          </cell>
          <cell r="Q954" t="str">
            <v>MAJOR</v>
          </cell>
          <cell r="R954" t="str">
            <v>Highly permeable geology and suitable for infiltration SUDS, but some consideration will need to be given to groundwater protection</v>
          </cell>
        </row>
        <row r="955">
          <cell r="A955" t="str">
            <v>SHREW084</v>
          </cell>
          <cell r="B955">
            <v>801</v>
          </cell>
          <cell r="C955">
            <v>1.0080198334500001</v>
          </cell>
          <cell r="D955">
            <v>0.7245955399137177</v>
          </cell>
          <cell r="E955">
            <v>71.88306379188512</v>
          </cell>
          <cell r="F955">
            <v>0.7231828141130807</v>
          </cell>
          <cell r="G955">
            <v>71.74291518034423</v>
          </cell>
          <cell r="H955">
            <v>1.0068606107600886</v>
          </cell>
          <cell r="I955">
            <v>99.88500001176128</v>
          </cell>
          <cell r="J955">
            <v>0</v>
          </cell>
          <cell r="K955">
            <v>0</v>
          </cell>
          <cell r="L955">
            <v>0.000633271642854077</v>
          </cell>
          <cell r="M955">
            <v>0.06282333162896925</v>
          </cell>
          <cell r="N955">
            <v>0.001955955376808096</v>
          </cell>
          <cell r="O955">
            <v>0.19403937421684825</v>
          </cell>
          <cell r="P955" t="str">
            <v>M4</v>
          </cell>
          <cell r="Q955" t="str">
            <v>MINOR</v>
          </cell>
          <cell r="R955" t="str">
            <v>Infiltration or attenuation depending on site characteristics, and not in any SPZ</v>
          </cell>
        </row>
        <row r="956">
          <cell r="A956" t="str">
            <v>SHREW085</v>
          </cell>
          <cell r="B956">
            <v>802</v>
          </cell>
          <cell r="C956">
            <v>0.9441052895119999</v>
          </cell>
          <cell r="D956">
            <v>0.3016459677800322</v>
          </cell>
          <cell r="E956">
            <v>31.950458400243733</v>
          </cell>
          <cell r="F956">
            <v>0.4162099945830467</v>
          </cell>
          <cell r="G956">
            <v>44.08512474262083</v>
          </cell>
          <cell r="H956">
            <v>0.4548268655046853</v>
          </cell>
          <cell r="I956">
            <v>48.17543875215248</v>
          </cell>
          <cell r="J956">
            <v>0</v>
          </cell>
          <cell r="K956">
            <v>0</v>
          </cell>
          <cell r="L956">
            <v>0</v>
          </cell>
          <cell r="M956">
            <v>0</v>
          </cell>
          <cell r="N956">
            <v>0.04331696161801284</v>
          </cell>
          <cell r="O956">
            <v>4.588149446806194</v>
          </cell>
          <cell r="P956" t="str">
            <v>G4</v>
          </cell>
          <cell r="Q956" t="str">
            <v>MAJOR</v>
          </cell>
          <cell r="R956" t="str">
            <v>Highly permeable geology and not in any SPZ</v>
          </cell>
        </row>
        <row r="957">
          <cell r="A957" t="str">
            <v>SHREW086</v>
          </cell>
          <cell r="B957">
            <v>792</v>
          </cell>
          <cell r="C957">
            <v>3.18900838655</v>
          </cell>
          <cell r="D957">
            <v>0</v>
          </cell>
          <cell r="E957">
            <v>0</v>
          </cell>
          <cell r="F957">
            <v>0</v>
          </cell>
          <cell r="G957">
            <v>0</v>
          </cell>
          <cell r="H957">
            <v>0</v>
          </cell>
          <cell r="I957">
            <v>0</v>
          </cell>
          <cell r="J957">
            <v>0.0066724458075050905</v>
          </cell>
          <cell r="K957">
            <v>0.20923262026048217</v>
          </cell>
          <cell r="L957">
            <v>0.006713572332497961</v>
          </cell>
          <cell r="M957">
            <v>0.21052225390228524</v>
          </cell>
          <cell r="N957">
            <v>0.010993740775592334</v>
          </cell>
          <cell r="O957">
            <v>0.34473853445979213</v>
          </cell>
          <cell r="P957" t="str">
            <v>M4</v>
          </cell>
          <cell r="Q957" t="str">
            <v>MINOR</v>
          </cell>
          <cell r="R957" t="str">
            <v>Infiltration or attenuation depending on site characteristics, and not in any SPZ</v>
          </cell>
        </row>
        <row r="958">
          <cell r="A958" t="str">
            <v>SHREW087</v>
          </cell>
          <cell r="B958">
            <v>803</v>
          </cell>
          <cell r="C958">
            <v>0.686955053995</v>
          </cell>
          <cell r="D958">
            <v>0.16165129390058414</v>
          </cell>
          <cell r="E958">
            <v>23.53156774384263</v>
          </cell>
          <cell r="F958">
            <v>0.15281639946569897</v>
          </cell>
          <cell r="G958">
            <v>22.245472768122504</v>
          </cell>
          <cell r="H958">
            <v>0.22455969339690404</v>
          </cell>
          <cell r="I958">
            <v>32.68913913522769</v>
          </cell>
          <cell r="J958">
            <v>0</v>
          </cell>
          <cell r="K958">
            <v>0</v>
          </cell>
          <cell r="L958">
            <v>0</v>
          </cell>
          <cell r="M958">
            <v>0</v>
          </cell>
          <cell r="N958">
            <v>0.00022301196070782748</v>
          </cell>
          <cell r="O958">
            <v>0.03246383579404464</v>
          </cell>
          <cell r="P958" t="str">
            <v>M4</v>
          </cell>
          <cell r="Q958" t="str">
            <v>MINOR</v>
          </cell>
          <cell r="R958" t="str">
            <v>Infiltration or attenuation depending on site characteristics, and not in any SPZ</v>
          </cell>
        </row>
        <row r="959">
          <cell r="A959" t="str">
            <v>SHREW088sd</v>
          </cell>
          <cell r="B959">
            <v>807</v>
          </cell>
          <cell r="C959">
            <v>7.96175340001</v>
          </cell>
          <cell r="D959">
            <v>0</v>
          </cell>
          <cell r="E959">
            <v>0</v>
          </cell>
          <cell r="F959">
            <v>0</v>
          </cell>
          <cell r="G959">
            <v>0</v>
          </cell>
          <cell r="H959">
            <v>0</v>
          </cell>
          <cell r="I959">
            <v>0</v>
          </cell>
          <cell r="J959">
            <v>0</v>
          </cell>
          <cell r="K959">
            <v>0</v>
          </cell>
          <cell r="L959">
            <v>0</v>
          </cell>
          <cell r="M959">
            <v>0</v>
          </cell>
          <cell r="N959">
            <v>0.0695696920561801</v>
          </cell>
          <cell r="O959">
            <v>0.8737986290318001</v>
          </cell>
          <cell r="P959" t="str">
            <v>M4</v>
          </cell>
          <cell r="Q959" t="str">
            <v>MINOR</v>
          </cell>
          <cell r="R959" t="str">
            <v>Infiltration or attenuation depending on site characteristics, and not in any SPZ</v>
          </cell>
        </row>
        <row r="960">
          <cell r="A960" t="str">
            <v>SHREW089</v>
          </cell>
          <cell r="B960">
            <v>793</v>
          </cell>
          <cell r="C960">
            <v>0.646795792</v>
          </cell>
          <cell r="D960">
            <v>0</v>
          </cell>
          <cell r="E960">
            <v>0</v>
          </cell>
          <cell r="F960">
            <v>0</v>
          </cell>
          <cell r="G960">
            <v>0</v>
          </cell>
          <cell r="H960">
            <v>0</v>
          </cell>
          <cell r="I960">
            <v>0</v>
          </cell>
          <cell r="J960">
            <v>0.012</v>
          </cell>
          <cell r="K960">
            <v>1.8552996399209722</v>
          </cell>
          <cell r="L960">
            <v>0.0272</v>
          </cell>
          <cell r="M960">
            <v>4.205345850487538</v>
          </cell>
          <cell r="N960">
            <v>0.04</v>
          </cell>
          <cell r="O960">
            <v>6.1843321330699075</v>
          </cell>
          <cell r="P960" t="str">
            <v>M4</v>
          </cell>
          <cell r="Q960" t="str">
            <v>MINOR</v>
          </cell>
          <cell r="R960" t="str">
            <v>Infiltration or attenuation depending on site characteristics, and not in any SPZ</v>
          </cell>
        </row>
        <row r="961">
          <cell r="A961" t="str">
            <v>SHREW090</v>
          </cell>
          <cell r="B961">
            <v>804</v>
          </cell>
          <cell r="C961">
            <v>4.150376612500001</v>
          </cell>
          <cell r="D961">
            <v>0</v>
          </cell>
          <cell r="E961">
            <v>0</v>
          </cell>
          <cell r="F961">
            <v>0</v>
          </cell>
          <cell r="G961">
            <v>0</v>
          </cell>
          <cell r="H961">
            <v>0</v>
          </cell>
          <cell r="I961">
            <v>0</v>
          </cell>
          <cell r="J961">
            <v>0</v>
          </cell>
          <cell r="K961">
            <v>0</v>
          </cell>
          <cell r="L961">
            <v>0.0724</v>
          </cell>
          <cell r="M961">
            <v>1.7444200071373643</v>
          </cell>
          <cell r="N961">
            <v>0.36377563928049195</v>
          </cell>
          <cell r="O961">
            <v>8.764882641851864</v>
          </cell>
          <cell r="P961" t="str">
            <v>G4</v>
          </cell>
          <cell r="Q961" t="str">
            <v>MAJOR</v>
          </cell>
          <cell r="R961" t="str">
            <v>Highly permeable geology and not in any SPZ</v>
          </cell>
        </row>
        <row r="962">
          <cell r="A962" t="str">
            <v>SHREW091</v>
          </cell>
          <cell r="B962">
            <v>794</v>
          </cell>
          <cell r="C962">
            <v>14.9945061848</v>
          </cell>
          <cell r="D962">
            <v>0</v>
          </cell>
          <cell r="E962">
            <v>0</v>
          </cell>
          <cell r="F962">
            <v>0</v>
          </cell>
          <cell r="G962">
            <v>0</v>
          </cell>
          <cell r="H962">
            <v>0</v>
          </cell>
          <cell r="I962">
            <v>0</v>
          </cell>
          <cell r="J962">
            <v>0.5938608228244894</v>
          </cell>
          <cell r="K962">
            <v>3.960522710821173</v>
          </cell>
          <cell r="L962">
            <v>0.7504673458606687</v>
          </cell>
          <cell r="M962">
            <v>5.004948723295875</v>
          </cell>
          <cell r="N962">
            <v>1.426148034654777</v>
          </cell>
          <cell r="O962">
            <v>9.511137059655022</v>
          </cell>
          <cell r="P962" t="str">
            <v>M4</v>
          </cell>
          <cell r="Q962" t="str">
            <v>MINOR</v>
          </cell>
          <cell r="R962" t="str">
            <v>Infiltration or attenuation depending on site characteristics, and not in any SPZ</v>
          </cell>
        </row>
        <row r="963">
          <cell r="A963" t="str">
            <v>SHREW092</v>
          </cell>
          <cell r="B963">
            <v>795</v>
          </cell>
          <cell r="C963">
            <v>6.5059058384</v>
          </cell>
          <cell r="D963">
            <v>1.8211513492221991</v>
          </cell>
          <cell r="E963">
            <v>27.992279545042965</v>
          </cell>
          <cell r="F963">
            <v>1.9885322502624978</v>
          </cell>
          <cell r="G963">
            <v>30.56503275109709</v>
          </cell>
          <cell r="H963">
            <v>2.3745817844159878</v>
          </cell>
          <cell r="I963">
            <v>36.498864929775394</v>
          </cell>
          <cell r="J963">
            <v>0.16102238896215207</v>
          </cell>
          <cell r="K963">
            <v>2.475018743919484</v>
          </cell>
          <cell r="L963">
            <v>0.3113093684776246</v>
          </cell>
          <cell r="M963">
            <v>4.785027269226279</v>
          </cell>
          <cell r="N963">
            <v>1.7653084794610332</v>
          </cell>
          <cell r="O963">
            <v>27.133938352467396</v>
          </cell>
          <cell r="P963" t="str">
            <v>M4</v>
          </cell>
          <cell r="Q963" t="str">
            <v>MINOR</v>
          </cell>
          <cell r="R963" t="str">
            <v>Infiltration or attenuation depending on site characteristics, and not in any SPZ</v>
          </cell>
        </row>
        <row r="964">
          <cell r="A964" t="str">
            <v>SHREW093</v>
          </cell>
          <cell r="B964">
            <v>796</v>
          </cell>
          <cell r="C964">
            <v>2.33177776891</v>
          </cell>
          <cell r="D964">
            <v>0</v>
          </cell>
          <cell r="E964">
            <v>0</v>
          </cell>
          <cell r="F964">
            <v>0</v>
          </cell>
          <cell r="G964">
            <v>0</v>
          </cell>
          <cell r="H964">
            <v>0</v>
          </cell>
          <cell r="I964">
            <v>0</v>
          </cell>
          <cell r="J964">
            <v>0.10734400710072785</v>
          </cell>
          <cell r="K964">
            <v>4.6035264823245265</v>
          </cell>
          <cell r="L964">
            <v>0.15217811965703817</v>
          </cell>
          <cell r="M964">
            <v>6.5262702855330215</v>
          </cell>
          <cell r="N964">
            <v>0.3331379195844152</v>
          </cell>
          <cell r="O964">
            <v>14.286864041084929</v>
          </cell>
          <cell r="P964" t="str">
            <v>M4</v>
          </cell>
          <cell r="Q964" t="str">
            <v>MINOR</v>
          </cell>
          <cell r="R964" t="str">
            <v>Infiltration or attenuation depending on site characteristics, and not in any SPZ</v>
          </cell>
        </row>
        <row r="965">
          <cell r="A965" t="str">
            <v>SHREW094</v>
          </cell>
          <cell r="B965">
            <v>719</v>
          </cell>
          <cell r="C965">
            <v>2.61879887378</v>
          </cell>
          <cell r="D965">
            <v>0</v>
          </cell>
          <cell r="E965">
            <v>0</v>
          </cell>
          <cell r="F965">
            <v>0</v>
          </cell>
          <cell r="G965">
            <v>0</v>
          </cell>
          <cell r="H965">
            <v>0</v>
          </cell>
          <cell r="I965">
            <v>0</v>
          </cell>
          <cell r="J965">
            <v>0.15224677189179017</v>
          </cell>
          <cell r="K965">
            <v>5.813610713526683</v>
          </cell>
          <cell r="L965">
            <v>0.23985383987312128</v>
          </cell>
          <cell r="M965">
            <v>9.158925577469565</v>
          </cell>
          <cell r="N965">
            <v>0.46321435184780785</v>
          </cell>
          <cell r="O965">
            <v>17.688046091878746</v>
          </cell>
          <cell r="P965" t="str">
            <v>M4</v>
          </cell>
          <cell r="Q965" t="str">
            <v>MINOR</v>
          </cell>
          <cell r="R965" t="str">
            <v>Infiltration or attenuation depending on site characteristics, and not in any SPZ</v>
          </cell>
        </row>
        <row r="966">
          <cell r="A966" t="str">
            <v>SHREW095-115</v>
          </cell>
          <cell r="B966">
            <v>720</v>
          </cell>
          <cell r="C966">
            <v>3.65145879524</v>
          </cell>
          <cell r="D966">
            <v>0</v>
          </cell>
          <cell r="E966">
            <v>0</v>
          </cell>
          <cell r="F966">
            <v>0</v>
          </cell>
          <cell r="G966">
            <v>0</v>
          </cell>
          <cell r="H966">
            <v>0</v>
          </cell>
          <cell r="I966">
            <v>0</v>
          </cell>
          <cell r="J966">
            <v>0.018779727667320327</v>
          </cell>
          <cell r="K966">
            <v>0.5143075335206128</v>
          </cell>
          <cell r="L966">
            <v>0.03328327084893152</v>
          </cell>
          <cell r="M966">
            <v>0.9115061326262046</v>
          </cell>
          <cell r="N966">
            <v>0.14808379746336828</v>
          </cell>
          <cell r="O966">
            <v>4.055469492259056</v>
          </cell>
          <cell r="P966" t="str">
            <v>G4</v>
          </cell>
          <cell r="Q966" t="str">
            <v>MAJOR</v>
          </cell>
          <cell r="R966" t="str">
            <v>Highly permeable geology and not in any SPZ</v>
          </cell>
        </row>
        <row r="967">
          <cell r="A967" t="str">
            <v>SHREW096</v>
          </cell>
          <cell r="B967">
            <v>809</v>
          </cell>
          <cell r="C967">
            <v>59.7938793654</v>
          </cell>
          <cell r="D967">
            <v>3.5205744458882795</v>
          </cell>
          <cell r="E967">
            <v>5.8878508691066385</v>
          </cell>
          <cell r="F967">
            <v>3.9369502168643526</v>
          </cell>
          <cell r="G967">
            <v>6.584202695405788</v>
          </cell>
          <cell r="H967">
            <v>5.311492977278976</v>
          </cell>
          <cell r="I967">
            <v>8.883004470776145</v>
          </cell>
          <cell r="J967">
            <v>1.4696054654686983</v>
          </cell>
          <cell r="K967">
            <v>2.4577857818656472</v>
          </cell>
          <cell r="L967">
            <v>2.1815246760010165</v>
          </cell>
          <cell r="M967">
            <v>3.64840799619261</v>
          </cell>
          <cell r="N967">
            <v>6.1812208691299455</v>
          </cell>
          <cell r="O967">
            <v>10.337547813809747</v>
          </cell>
          <cell r="P967" t="str">
            <v>G2</v>
          </cell>
          <cell r="Q967" t="str">
            <v>MAJOR</v>
          </cell>
          <cell r="R967" t="str">
            <v>Highly permeable geology and suitable for infiltration SUDS, but some consideration will need to be given to groundwater protection</v>
          </cell>
        </row>
        <row r="968">
          <cell r="A968" t="str">
            <v>SHREW096sd</v>
          </cell>
          <cell r="B968">
            <v>817</v>
          </cell>
          <cell r="C968">
            <v>6.255674984270001</v>
          </cell>
          <cell r="D968">
            <v>0</v>
          </cell>
          <cell r="E968">
            <v>0</v>
          </cell>
          <cell r="F968">
            <v>0</v>
          </cell>
          <cell r="G968">
            <v>0</v>
          </cell>
          <cell r="H968">
            <v>0</v>
          </cell>
          <cell r="I968">
            <v>0</v>
          </cell>
          <cell r="J968">
            <v>0.1441825983260526</v>
          </cell>
          <cell r="K968">
            <v>2.304828794472254</v>
          </cell>
          <cell r="L968">
            <v>0.26950790766739546</v>
          </cell>
          <cell r="M968">
            <v>4.308214674596708</v>
          </cell>
          <cell r="N968">
            <v>0.6988746349161391</v>
          </cell>
          <cell r="O968">
            <v>11.171850146842205</v>
          </cell>
          <cell r="P968" t="str">
            <v>G2</v>
          </cell>
          <cell r="Q968" t="str">
            <v>MAJOR</v>
          </cell>
          <cell r="R968" t="str">
            <v>Highly permeable geology and suitable for infiltration SUDS, but some consideration will need to be given to groundwater protection</v>
          </cell>
        </row>
        <row r="969">
          <cell r="A969" t="str">
            <v>SHREW097</v>
          </cell>
          <cell r="B969">
            <v>810</v>
          </cell>
          <cell r="C969">
            <v>34.6521419038</v>
          </cell>
          <cell r="D969">
            <v>5.774048241931057</v>
          </cell>
          <cell r="E969">
            <v>16.66288986683928</v>
          </cell>
          <cell r="F969">
            <v>6.354989681812859</v>
          </cell>
          <cell r="G969">
            <v>18.339384905716212</v>
          </cell>
          <cell r="H969">
            <v>7.372682662658992</v>
          </cell>
          <cell r="I969">
            <v>21.27626824086881</v>
          </cell>
          <cell r="J969">
            <v>4.62179113317406</v>
          </cell>
          <cell r="K969">
            <v>13.337678074864481</v>
          </cell>
          <cell r="L969">
            <v>6.524864870277275</v>
          </cell>
          <cell r="M969">
            <v>18.82961488611978</v>
          </cell>
          <cell r="N969">
            <v>9.38149343199619</v>
          </cell>
          <cell r="O969">
            <v>27.07334357004755</v>
          </cell>
          <cell r="P969" t="str">
            <v>M4</v>
          </cell>
          <cell r="Q969" t="str">
            <v>MINOR</v>
          </cell>
          <cell r="R969" t="str">
            <v>Infiltration or attenuation depending on site characteristics, and not in any SPZ</v>
          </cell>
        </row>
        <row r="970">
          <cell r="A970" t="str">
            <v>SHREW098</v>
          </cell>
          <cell r="B970">
            <v>811</v>
          </cell>
          <cell r="C970">
            <v>23.5974252961</v>
          </cell>
          <cell r="D970">
            <v>0.16059529066228737</v>
          </cell>
          <cell r="E970">
            <v>0.6805627675356146</v>
          </cell>
          <cell r="F970">
            <v>0.15651203007390532</v>
          </cell>
          <cell r="G970">
            <v>0.6632589280821769</v>
          </cell>
          <cell r="H970">
            <v>0.2773783737546115</v>
          </cell>
          <cell r="I970">
            <v>1.1754603321085817</v>
          </cell>
          <cell r="J970">
            <v>0.0910097032764757</v>
          </cell>
          <cell r="K970">
            <v>0.38567641229705296</v>
          </cell>
          <cell r="L970">
            <v>0.2600744689444255</v>
          </cell>
          <cell r="M970">
            <v>1.1021307014685562</v>
          </cell>
          <cell r="N970">
            <v>1.2621578959076254</v>
          </cell>
          <cell r="O970">
            <v>5.348710209143983</v>
          </cell>
          <cell r="P970" t="str">
            <v>M4</v>
          </cell>
          <cell r="Q970" t="str">
            <v>MINOR</v>
          </cell>
          <cell r="R970" t="str">
            <v>Infiltration or attenuation depending on site characteristics, and not in any SPZ</v>
          </cell>
        </row>
        <row r="971">
          <cell r="A971" t="str">
            <v>SHREW099</v>
          </cell>
          <cell r="B971">
            <v>812</v>
          </cell>
          <cell r="C971">
            <v>0.09284980934999999</v>
          </cell>
          <cell r="D971">
            <v>0</v>
          </cell>
          <cell r="E971">
            <v>0</v>
          </cell>
          <cell r="F971">
            <v>0</v>
          </cell>
          <cell r="G971">
            <v>0</v>
          </cell>
          <cell r="H971">
            <v>0</v>
          </cell>
          <cell r="I971">
            <v>0</v>
          </cell>
          <cell r="J971">
            <v>0</v>
          </cell>
          <cell r="K971">
            <v>0</v>
          </cell>
          <cell r="L971">
            <v>0</v>
          </cell>
          <cell r="M971">
            <v>0</v>
          </cell>
          <cell r="N971">
            <v>0</v>
          </cell>
          <cell r="O971">
            <v>0</v>
          </cell>
          <cell r="P971" t="str">
            <v>M4</v>
          </cell>
          <cell r="Q971" t="str">
            <v>MINOR</v>
          </cell>
          <cell r="R971" t="str">
            <v>Infiltration or attenuation depending on site characteristics, and not in any SPZ</v>
          </cell>
        </row>
        <row r="972">
          <cell r="A972" t="str">
            <v>SHREW100</v>
          </cell>
          <cell r="B972">
            <v>813</v>
          </cell>
          <cell r="C972">
            <v>54.5357411627</v>
          </cell>
          <cell r="D972">
            <v>0</v>
          </cell>
          <cell r="E972">
            <v>0</v>
          </cell>
          <cell r="F972">
            <v>0</v>
          </cell>
          <cell r="G972">
            <v>0</v>
          </cell>
          <cell r="H972">
            <v>0</v>
          </cell>
          <cell r="I972">
            <v>0</v>
          </cell>
          <cell r="J972">
            <v>2.608862236546714</v>
          </cell>
          <cell r="K972">
            <v>4.78376598708639</v>
          </cell>
          <cell r="L972">
            <v>3.65993248564496</v>
          </cell>
          <cell r="M972">
            <v>6.711071322430638</v>
          </cell>
          <cell r="N972">
            <v>7.110572225467532</v>
          </cell>
          <cell r="O972">
            <v>13.038370935959415</v>
          </cell>
          <cell r="P972" t="str">
            <v>M4</v>
          </cell>
          <cell r="Q972" t="str">
            <v>MINOR</v>
          </cell>
          <cell r="R972" t="str">
            <v>Infiltration or attenuation depending on site characteristics, and not in any SPZ</v>
          </cell>
        </row>
        <row r="973">
          <cell r="A973" t="str">
            <v>SHREW102</v>
          </cell>
          <cell r="B973">
            <v>814</v>
          </cell>
          <cell r="C973">
            <v>2.4785388519000002</v>
          </cell>
          <cell r="D973">
            <v>0.869162576152929</v>
          </cell>
          <cell r="E973">
            <v>35.06753890448987</v>
          </cell>
          <cell r="F973">
            <v>1.748506046802434</v>
          </cell>
          <cell r="G973">
            <v>70.54583975805193</v>
          </cell>
          <cell r="H973">
            <v>1.9358636094413515</v>
          </cell>
          <cell r="I973">
            <v>78.10503385724036</v>
          </cell>
          <cell r="J973">
            <v>0.03800598602099614</v>
          </cell>
          <cell r="K973">
            <v>1.5334028753215423</v>
          </cell>
          <cell r="L973">
            <v>0.0751093189557579</v>
          </cell>
          <cell r="M973">
            <v>3.03038699184322</v>
          </cell>
          <cell r="N973">
            <v>0.4996338818187256</v>
          </cell>
          <cell r="O973">
            <v>20.158404272570348</v>
          </cell>
          <cell r="P973" t="str">
            <v>G4</v>
          </cell>
          <cell r="Q973" t="str">
            <v>MAJOR</v>
          </cell>
          <cell r="R973" t="str">
            <v>Highly permeable geology and not in any SPZ</v>
          </cell>
        </row>
        <row r="974">
          <cell r="A974" t="str">
            <v>SHREW103</v>
          </cell>
          <cell r="B974">
            <v>815</v>
          </cell>
          <cell r="C974">
            <v>2.81058166062</v>
          </cell>
          <cell r="D974">
            <v>0</v>
          </cell>
          <cell r="E974">
            <v>0</v>
          </cell>
          <cell r="F974">
            <v>2.7151138651745157</v>
          </cell>
          <cell r="G974">
            <v>96.60327266831933</v>
          </cell>
          <cell r="H974">
            <v>2.8043256620985133</v>
          </cell>
          <cell r="I974">
            <v>99.77741267549199</v>
          </cell>
          <cell r="J974">
            <v>0.054018607514560245</v>
          </cell>
          <cell r="K974">
            <v>1.9219725322851506</v>
          </cell>
          <cell r="L974">
            <v>0.09490340747393064</v>
          </cell>
          <cell r="M974">
            <v>3.376646507150247</v>
          </cell>
          <cell r="N974">
            <v>0.4146225650441811</v>
          </cell>
          <cell r="O974">
            <v>14.75219776936556</v>
          </cell>
          <cell r="P974" t="str">
            <v>G4</v>
          </cell>
          <cell r="Q974" t="str">
            <v>MAJOR</v>
          </cell>
          <cell r="R974" t="str">
            <v>Highly permeable geology and not in any SPZ</v>
          </cell>
        </row>
        <row r="975">
          <cell r="A975" t="str">
            <v>SHREW104</v>
          </cell>
          <cell r="B975">
            <v>816</v>
          </cell>
          <cell r="C975">
            <v>1.4582223297</v>
          </cell>
          <cell r="D975">
            <v>0</v>
          </cell>
          <cell r="E975">
            <v>0</v>
          </cell>
          <cell r="F975">
            <v>0</v>
          </cell>
          <cell r="G975">
            <v>0</v>
          </cell>
          <cell r="H975">
            <v>0</v>
          </cell>
          <cell r="I975">
            <v>0</v>
          </cell>
          <cell r="J975">
            <v>0</v>
          </cell>
          <cell r="K975">
            <v>0</v>
          </cell>
          <cell r="L975">
            <v>0</v>
          </cell>
          <cell r="M975">
            <v>0</v>
          </cell>
          <cell r="N975">
            <v>0.057846240548607715</v>
          </cell>
          <cell r="O975">
            <v>3.9669012996467017</v>
          </cell>
          <cell r="P975" t="str">
            <v>G4</v>
          </cell>
          <cell r="Q975" t="str">
            <v>MAJOR</v>
          </cell>
          <cell r="R975" t="str">
            <v>Highly permeable geology and not in any SPZ</v>
          </cell>
        </row>
        <row r="976">
          <cell r="A976" t="str">
            <v>SHREW105</v>
          </cell>
          <cell r="B976">
            <v>721</v>
          </cell>
          <cell r="C976">
            <v>9.96857234444</v>
          </cell>
          <cell r="D976">
            <v>0</v>
          </cell>
          <cell r="E976">
            <v>0</v>
          </cell>
          <cell r="F976">
            <v>0</v>
          </cell>
          <cell r="G976">
            <v>0</v>
          </cell>
          <cell r="H976">
            <v>0</v>
          </cell>
          <cell r="I976">
            <v>0</v>
          </cell>
          <cell r="J976">
            <v>0.06835365027012412</v>
          </cell>
          <cell r="K976">
            <v>0.6856914702359418</v>
          </cell>
          <cell r="L976">
            <v>0.11390767949474095</v>
          </cell>
          <cell r="M976">
            <v>1.1426679323671989</v>
          </cell>
          <cell r="N976">
            <v>0.3739728252351993</v>
          </cell>
          <cell r="O976">
            <v>3.7515183951469613</v>
          </cell>
          <cell r="P976" t="str">
            <v>G4</v>
          </cell>
          <cell r="Q976" t="str">
            <v>MAJOR</v>
          </cell>
          <cell r="R976" t="str">
            <v>Highly permeable geology and not in any SPZ</v>
          </cell>
        </row>
        <row r="977">
          <cell r="A977" t="str">
            <v>SHREW106</v>
          </cell>
          <cell r="B977">
            <v>818</v>
          </cell>
          <cell r="C977">
            <v>2.14339501435</v>
          </cell>
          <cell r="D977">
            <v>0</v>
          </cell>
          <cell r="E977">
            <v>0</v>
          </cell>
          <cell r="F977">
            <v>0</v>
          </cell>
          <cell r="G977">
            <v>0</v>
          </cell>
          <cell r="H977">
            <v>0</v>
          </cell>
          <cell r="I977">
            <v>0</v>
          </cell>
          <cell r="J977">
            <v>0.14927587354223545</v>
          </cell>
          <cell r="K977">
            <v>6.964459306046508</v>
          </cell>
          <cell r="L977">
            <v>0.17833530399057765</v>
          </cell>
          <cell r="M977">
            <v>8.320225753844964</v>
          </cell>
          <cell r="N977">
            <v>0.26142892149216934</v>
          </cell>
          <cell r="O977">
            <v>12.196954818962736</v>
          </cell>
          <cell r="P977" t="str">
            <v>G4</v>
          </cell>
          <cell r="Q977" t="str">
            <v>MAJOR</v>
          </cell>
          <cell r="R977" t="str">
            <v>Highly permeable geology and not in any SPZ</v>
          </cell>
        </row>
        <row r="978">
          <cell r="A978" t="str">
            <v>SHREW107</v>
          </cell>
          <cell r="B978">
            <v>819</v>
          </cell>
          <cell r="C978">
            <v>58.313200716699995</v>
          </cell>
          <cell r="D978">
            <v>1.043087763739254</v>
          </cell>
          <cell r="E978">
            <v>1.7887678105800318</v>
          </cell>
          <cell r="F978">
            <v>1.3273787579666583</v>
          </cell>
          <cell r="G978">
            <v>2.276292060206734</v>
          </cell>
          <cell r="H978">
            <v>1.8887724539360191</v>
          </cell>
          <cell r="I978">
            <v>3.239013517903338</v>
          </cell>
          <cell r="J978">
            <v>0.34576432550278396</v>
          </cell>
          <cell r="K978">
            <v>0.5929434866430894</v>
          </cell>
          <cell r="L978">
            <v>0.7393963842689185</v>
          </cell>
          <cell r="M978">
            <v>1.2679742754322296</v>
          </cell>
          <cell r="N978">
            <v>1.9946886975354674</v>
          </cell>
          <cell r="O978">
            <v>3.4206469084524453</v>
          </cell>
          <cell r="P978" t="str">
            <v>M4</v>
          </cell>
          <cell r="Q978" t="str">
            <v>MINOR</v>
          </cell>
          <cell r="R978" t="str">
            <v>Infiltration or attenuation depending on site characteristics, and not in any SPZ</v>
          </cell>
        </row>
        <row r="979">
          <cell r="A979" t="str">
            <v>SHREW108</v>
          </cell>
          <cell r="B979">
            <v>820</v>
          </cell>
          <cell r="C979">
            <v>41.0550422267</v>
          </cell>
          <cell r="D979">
            <v>0</v>
          </cell>
          <cell r="E979">
            <v>0</v>
          </cell>
          <cell r="F979">
            <v>0</v>
          </cell>
          <cell r="G979">
            <v>0</v>
          </cell>
          <cell r="H979">
            <v>5.89992111619968</v>
          </cell>
          <cell r="I979">
            <v>14.370758854956645</v>
          </cell>
          <cell r="J979">
            <v>0.8786446420275613</v>
          </cell>
          <cell r="K979">
            <v>2.1401625582938455</v>
          </cell>
          <cell r="L979">
            <v>2.108454326430296</v>
          </cell>
          <cell r="M979">
            <v>5.135676915852909</v>
          </cell>
          <cell r="N979">
            <v>8.05977346781322</v>
          </cell>
          <cell r="O979">
            <v>19.631628737119104</v>
          </cell>
          <cell r="P979" t="str">
            <v>G4</v>
          </cell>
          <cell r="Q979" t="str">
            <v>MAJOR</v>
          </cell>
          <cell r="R979" t="str">
            <v>Highly permeable geology and not in any SPZ</v>
          </cell>
        </row>
        <row r="980">
          <cell r="A980" t="str">
            <v>SHREW109</v>
          </cell>
          <cell r="B980">
            <v>830</v>
          </cell>
          <cell r="C980">
            <v>4.36967198335</v>
          </cell>
          <cell r="D980">
            <v>0</v>
          </cell>
          <cell r="E980">
            <v>0</v>
          </cell>
          <cell r="F980">
            <v>0</v>
          </cell>
          <cell r="G980">
            <v>0</v>
          </cell>
          <cell r="H980">
            <v>0</v>
          </cell>
          <cell r="I980">
            <v>0</v>
          </cell>
          <cell r="J980">
            <v>0.04292849322177672</v>
          </cell>
          <cell r="K980">
            <v>0.9824191240292065</v>
          </cell>
          <cell r="L980">
            <v>0.13218550310785207</v>
          </cell>
          <cell r="M980">
            <v>3.0250669526574474</v>
          </cell>
          <cell r="N980">
            <v>0.3012741571573216</v>
          </cell>
          <cell r="O980">
            <v>6.894662993132733</v>
          </cell>
          <cell r="P980" t="str">
            <v>G3</v>
          </cell>
          <cell r="Q980" t="str">
            <v>MAJOR</v>
          </cell>
          <cell r="R980" t="str">
            <v>Highly permeable geology and unlikely to be concerns over groundwater pollution</v>
          </cell>
        </row>
        <row r="981">
          <cell r="A981" t="str">
            <v>SHREW110</v>
          </cell>
          <cell r="B981">
            <v>821</v>
          </cell>
          <cell r="C981">
            <v>2.86829725615</v>
          </cell>
          <cell r="D981">
            <v>0</v>
          </cell>
          <cell r="E981">
            <v>0</v>
          </cell>
          <cell r="F981">
            <v>0</v>
          </cell>
          <cell r="G981">
            <v>0</v>
          </cell>
          <cell r="H981">
            <v>0</v>
          </cell>
          <cell r="I981">
            <v>0</v>
          </cell>
          <cell r="J981">
            <v>0</v>
          </cell>
          <cell r="K981">
            <v>0</v>
          </cell>
          <cell r="L981">
            <v>0.0136</v>
          </cell>
          <cell r="M981">
            <v>0.47414890387807057</v>
          </cell>
          <cell r="N981">
            <v>0.14520346066237158</v>
          </cell>
          <cell r="O981">
            <v>5.062357478850443</v>
          </cell>
          <cell r="P981" t="str">
            <v>M4</v>
          </cell>
          <cell r="Q981" t="str">
            <v>MINOR</v>
          </cell>
          <cell r="R981" t="str">
            <v>Infiltration or attenuation depending on site characteristics, and not in any SPZ</v>
          </cell>
        </row>
        <row r="982">
          <cell r="A982" t="str">
            <v>SHREW111</v>
          </cell>
          <cell r="B982">
            <v>822</v>
          </cell>
          <cell r="C982">
            <v>16.8232061767</v>
          </cell>
          <cell r="D982">
            <v>0</v>
          </cell>
          <cell r="E982">
            <v>0</v>
          </cell>
          <cell r="F982">
            <v>0</v>
          </cell>
          <cell r="G982">
            <v>0</v>
          </cell>
          <cell r="H982">
            <v>0</v>
          </cell>
          <cell r="I982">
            <v>0</v>
          </cell>
          <cell r="J982">
            <v>0.22580650583129658</v>
          </cell>
          <cell r="K982">
            <v>1.3422322918685778</v>
          </cell>
          <cell r="L982">
            <v>0.2715052568813595</v>
          </cell>
          <cell r="M982">
            <v>1.6138734437992686</v>
          </cell>
          <cell r="N982">
            <v>0.7863499351448209</v>
          </cell>
          <cell r="O982">
            <v>4.674197812744571</v>
          </cell>
          <cell r="P982" t="str">
            <v>M4</v>
          </cell>
          <cell r="Q982" t="str">
            <v>MINOR</v>
          </cell>
          <cell r="R982" t="str">
            <v>Infiltration or attenuation depending on site characteristics, and not in any SPZ</v>
          </cell>
        </row>
        <row r="983">
          <cell r="A983" t="str">
            <v>SHREW112</v>
          </cell>
          <cell r="B983">
            <v>823</v>
          </cell>
          <cell r="C983">
            <v>0.8014445528999999</v>
          </cell>
          <cell r="D983">
            <v>0</v>
          </cell>
          <cell r="E983">
            <v>0</v>
          </cell>
          <cell r="F983">
            <v>0</v>
          </cell>
          <cell r="G983">
            <v>0</v>
          </cell>
          <cell r="H983">
            <v>0</v>
          </cell>
          <cell r="I983">
            <v>0</v>
          </cell>
          <cell r="J983">
            <v>2.610636452397439E-05</v>
          </cell>
          <cell r="K983">
            <v>0.0032574136825198195</v>
          </cell>
          <cell r="L983">
            <v>2.610636452397439E-05</v>
          </cell>
          <cell r="M983">
            <v>0.0032574136825198195</v>
          </cell>
          <cell r="N983">
            <v>7.512093460325662E-05</v>
          </cell>
          <cell r="O983">
            <v>0.009373191736275962</v>
          </cell>
          <cell r="P983" t="str">
            <v>G4</v>
          </cell>
          <cell r="Q983" t="str">
            <v>MAJOR</v>
          </cell>
          <cell r="R983" t="str">
            <v>Highly permeable geology and not in any SPZ</v>
          </cell>
        </row>
        <row r="984">
          <cell r="A984" t="str">
            <v>SHREW113</v>
          </cell>
          <cell r="B984">
            <v>824</v>
          </cell>
          <cell r="C984">
            <v>1.4079179228</v>
          </cell>
          <cell r="D984">
            <v>0</v>
          </cell>
          <cell r="E984">
            <v>0</v>
          </cell>
          <cell r="F984">
            <v>0</v>
          </cell>
          <cell r="G984">
            <v>0</v>
          </cell>
          <cell r="H984">
            <v>0</v>
          </cell>
          <cell r="I984">
            <v>0</v>
          </cell>
          <cell r="J984">
            <v>0</v>
          </cell>
          <cell r="K984">
            <v>0</v>
          </cell>
          <cell r="L984">
            <v>0</v>
          </cell>
          <cell r="M984">
            <v>0</v>
          </cell>
          <cell r="N984">
            <v>0</v>
          </cell>
          <cell r="O984">
            <v>0</v>
          </cell>
          <cell r="P984" t="str">
            <v>M4</v>
          </cell>
          <cell r="Q984" t="str">
            <v>MINOR</v>
          </cell>
          <cell r="R984" t="str">
            <v>Infiltration or attenuation depending on site characteristics, and not in any SPZ</v>
          </cell>
        </row>
        <row r="985">
          <cell r="A985" t="str">
            <v>SHREW114</v>
          </cell>
          <cell r="B985">
            <v>825</v>
          </cell>
          <cell r="C985">
            <v>9.4890791318</v>
          </cell>
          <cell r="D985">
            <v>0.0715220574250784</v>
          </cell>
          <cell r="E985">
            <v>0.7537302243100934</v>
          </cell>
          <cell r="F985">
            <v>0.2366242816315707</v>
          </cell>
          <cell r="G985">
            <v>2.4936485231595387</v>
          </cell>
          <cell r="H985">
            <v>0.3085686375348349</v>
          </cell>
          <cell r="I985">
            <v>3.251829110590439</v>
          </cell>
          <cell r="J985">
            <v>0.014888320000469685</v>
          </cell>
          <cell r="K985">
            <v>0.1568995241126785</v>
          </cell>
          <cell r="L985">
            <v>0.07159655609240903</v>
          </cell>
          <cell r="M985">
            <v>0.754515323330724</v>
          </cell>
          <cell r="N985">
            <v>0.24142461584084257</v>
          </cell>
          <cell r="O985">
            <v>2.5442365111254617</v>
          </cell>
          <cell r="P985" t="str">
            <v>M4</v>
          </cell>
          <cell r="Q985" t="str">
            <v>MINOR</v>
          </cell>
          <cell r="R985" t="str">
            <v>Infiltration or attenuation depending on site characteristics, and not in any SPZ</v>
          </cell>
        </row>
        <row r="986">
          <cell r="A986" t="str">
            <v>SHREW114sd</v>
          </cell>
          <cell r="B986">
            <v>832</v>
          </cell>
          <cell r="C986">
            <v>16.4340619768</v>
          </cell>
          <cell r="D986">
            <v>3.8011988652439324</v>
          </cell>
          <cell r="E986">
            <v>23.130002008085963</v>
          </cell>
          <cell r="F986">
            <v>4.469527512814746</v>
          </cell>
          <cell r="G986">
            <v>27.19673029786785</v>
          </cell>
          <cell r="H986">
            <v>4.773584101577837</v>
          </cell>
          <cell r="I986">
            <v>29.046891196569153</v>
          </cell>
          <cell r="J986">
            <v>0.12343382589178646</v>
          </cell>
          <cell r="K986">
            <v>0.7510853133329924</v>
          </cell>
          <cell r="L986">
            <v>0.36832753699817783</v>
          </cell>
          <cell r="M986">
            <v>2.241244663176679</v>
          </cell>
          <cell r="N986">
            <v>1.476317982642006</v>
          </cell>
          <cell r="O986">
            <v>8.983281094632156</v>
          </cell>
          <cell r="P986" t="str">
            <v>M4</v>
          </cell>
          <cell r="Q986" t="str">
            <v>MINOR</v>
          </cell>
          <cell r="R986" t="str">
            <v>Infiltration or attenuation depending on site characteristics, and not in any SPZ</v>
          </cell>
        </row>
        <row r="987">
          <cell r="A987" t="str">
            <v>SHREW115</v>
          </cell>
          <cell r="B987">
            <v>826</v>
          </cell>
          <cell r="C987">
            <v>0.39904363565</v>
          </cell>
          <cell r="D987">
            <v>0</v>
          </cell>
          <cell r="E987">
            <v>0</v>
          </cell>
          <cell r="F987">
            <v>0</v>
          </cell>
          <cell r="G987">
            <v>0</v>
          </cell>
          <cell r="H987">
            <v>0</v>
          </cell>
          <cell r="I987">
            <v>0</v>
          </cell>
          <cell r="J987">
            <v>0.007866867667559342</v>
          </cell>
          <cell r="K987">
            <v>1.9714304313474502</v>
          </cell>
          <cell r="L987">
            <v>0.018371079272674302</v>
          </cell>
          <cell r="M987">
            <v>4.603777038756615</v>
          </cell>
          <cell r="N987">
            <v>0.1024500555162092</v>
          </cell>
          <cell r="O987">
            <v>25.673897880698902</v>
          </cell>
          <cell r="P987" t="str">
            <v>G4</v>
          </cell>
          <cell r="Q987" t="str">
            <v>MAJOR</v>
          </cell>
          <cell r="R987" t="str">
            <v>Highly permeable geology and not in any SPZ</v>
          </cell>
        </row>
        <row r="988">
          <cell r="A988" t="str">
            <v>SHREW116</v>
          </cell>
          <cell r="B988">
            <v>831</v>
          </cell>
          <cell r="C988">
            <v>0.16797254935</v>
          </cell>
          <cell r="D988">
            <v>0</v>
          </cell>
          <cell r="E988">
            <v>0</v>
          </cell>
          <cell r="F988">
            <v>0</v>
          </cell>
          <cell r="G988">
            <v>0</v>
          </cell>
          <cell r="H988">
            <v>0</v>
          </cell>
          <cell r="I988">
            <v>0</v>
          </cell>
          <cell r="J988">
            <v>0</v>
          </cell>
          <cell r="K988">
            <v>0</v>
          </cell>
          <cell r="L988">
            <v>0</v>
          </cell>
          <cell r="M988">
            <v>0</v>
          </cell>
          <cell r="N988">
            <v>0</v>
          </cell>
          <cell r="O988">
            <v>0</v>
          </cell>
          <cell r="P988" t="str">
            <v>M4</v>
          </cell>
          <cell r="Q988" t="str">
            <v>MINOR</v>
          </cell>
          <cell r="R988" t="str">
            <v>Infiltration or attenuation depending on site characteristics, and not in any SPZ</v>
          </cell>
        </row>
        <row r="989">
          <cell r="A989" t="str">
            <v>SHREW117sd</v>
          </cell>
          <cell r="B989">
            <v>827</v>
          </cell>
          <cell r="C989">
            <v>0.1808467539</v>
          </cell>
          <cell r="D989">
            <v>0</v>
          </cell>
          <cell r="E989">
            <v>0</v>
          </cell>
          <cell r="F989">
            <v>0</v>
          </cell>
          <cell r="G989">
            <v>0</v>
          </cell>
          <cell r="H989">
            <v>0</v>
          </cell>
          <cell r="I989">
            <v>0</v>
          </cell>
          <cell r="J989">
            <v>0</v>
          </cell>
          <cell r="K989">
            <v>0</v>
          </cell>
          <cell r="L989">
            <v>0</v>
          </cell>
          <cell r="M989">
            <v>0</v>
          </cell>
          <cell r="N989">
            <v>0.01784432776460775</v>
          </cell>
          <cell r="O989">
            <v>9.867098734033593</v>
          </cell>
          <cell r="P989" t="str">
            <v>M4</v>
          </cell>
          <cell r="Q989" t="str">
            <v>MINOR</v>
          </cell>
          <cell r="R989" t="str">
            <v>Infiltration or attenuation depending on site characteristics, and not in any SPZ</v>
          </cell>
        </row>
        <row r="990">
          <cell r="A990" t="str">
            <v>SHREW118</v>
          </cell>
          <cell r="B990">
            <v>828</v>
          </cell>
          <cell r="C990">
            <v>24.0263405016</v>
          </cell>
          <cell r="D990">
            <v>0</v>
          </cell>
          <cell r="E990">
            <v>0</v>
          </cell>
          <cell r="F990">
            <v>0.24902479660900667</v>
          </cell>
          <cell r="G990">
            <v>1.0364657763525127</v>
          </cell>
          <cell r="H990">
            <v>0.2960334122906934</v>
          </cell>
          <cell r="I990">
            <v>1.2321202734597867</v>
          </cell>
          <cell r="J990">
            <v>0.0328</v>
          </cell>
          <cell r="K990">
            <v>0.1365168365853124</v>
          </cell>
          <cell r="L990">
            <v>0.0592</v>
          </cell>
          <cell r="M990">
            <v>0.24639624164178334</v>
          </cell>
          <cell r="N990">
            <v>0.22087256307523231</v>
          </cell>
          <cell r="O990">
            <v>0.9192934024244084</v>
          </cell>
          <cell r="P990" t="str">
            <v>G4</v>
          </cell>
          <cell r="Q990" t="str">
            <v>MAJOR</v>
          </cell>
          <cell r="R990" t="str">
            <v>Highly permeable geology and not in any SPZ</v>
          </cell>
        </row>
        <row r="991">
          <cell r="A991" t="str">
            <v>SHREW119</v>
          </cell>
          <cell r="B991">
            <v>829</v>
          </cell>
          <cell r="C991">
            <v>1.35861395615</v>
          </cell>
          <cell r="D991">
            <v>0</v>
          </cell>
          <cell r="E991">
            <v>0</v>
          </cell>
          <cell r="F991">
            <v>0.020882136441520264</v>
          </cell>
          <cell r="G991">
            <v>1.5370176603142987</v>
          </cell>
          <cell r="H991">
            <v>0.03198189920885411</v>
          </cell>
          <cell r="I991">
            <v>2.3540093242883704</v>
          </cell>
          <cell r="J991">
            <v>0</v>
          </cell>
          <cell r="K991">
            <v>0</v>
          </cell>
          <cell r="L991">
            <v>0.002269911465232719</v>
          </cell>
          <cell r="M991">
            <v>0.16707552980429605</v>
          </cell>
          <cell r="N991">
            <v>0.01799633872176792</v>
          </cell>
          <cell r="O991">
            <v>1.3246101764452216</v>
          </cell>
          <cell r="P991" t="str">
            <v>M4</v>
          </cell>
          <cell r="Q991" t="str">
            <v>MINOR</v>
          </cell>
          <cell r="R991" t="str">
            <v>Infiltration or attenuation depending on site characteristics, and not in any SPZ</v>
          </cell>
        </row>
        <row r="992">
          <cell r="A992" t="str">
            <v>SHREW120</v>
          </cell>
          <cell r="B992">
            <v>712</v>
          </cell>
          <cell r="C992">
            <v>3.7854224601200004</v>
          </cell>
          <cell r="D992">
            <v>0.5676157327002519</v>
          </cell>
          <cell r="E992">
            <v>14.994779015556908</v>
          </cell>
          <cell r="F992">
            <v>1.6206994174632738</v>
          </cell>
          <cell r="G992">
            <v>42.81422838633173</v>
          </cell>
          <cell r="H992">
            <v>1.706762431352765</v>
          </cell>
          <cell r="I992">
            <v>45.087766275330324</v>
          </cell>
          <cell r="J992">
            <v>0.003548830565975566</v>
          </cell>
          <cell r="K992">
            <v>0.09374992100255743</v>
          </cell>
          <cell r="L992">
            <v>0.010588340688758411</v>
          </cell>
          <cell r="M992">
            <v>0.2797135801963503</v>
          </cell>
          <cell r="N992">
            <v>0.11921024845948128</v>
          </cell>
          <cell r="O992">
            <v>3.149192717995926</v>
          </cell>
          <cell r="P992" t="str">
            <v>M4</v>
          </cell>
          <cell r="Q992" t="str">
            <v>MINOR</v>
          </cell>
          <cell r="R992" t="str">
            <v>Infiltration or attenuation depending on site characteristics, and not in any SPZ</v>
          </cell>
        </row>
        <row r="993">
          <cell r="A993" t="str">
            <v>SHREW121</v>
          </cell>
          <cell r="B993">
            <v>865</v>
          </cell>
          <cell r="C993">
            <v>0.7166665576000001</v>
          </cell>
          <cell r="D993">
            <v>0.14875165254044156</v>
          </cell>
          <cell r="E993">
            <v>20.75604769930757</v>
          </cell>
          <cell r="F993">
            <v>0.15907453666047655</v>
          </cell>
          <cell r="G993">
            <v>22.19645035387047</v>
          </cell>
          <cell r="H993">
            <v>0.17168268057540356</v>
          </cell>
          <cell r="I993">
            <v>23.955726516713852</v>
          </cell>
          <cell r="J993">
            <v>0.005031328245178448</v>
          </cell>
          <cell r="K993">
            <v>0.702045908494398</v>
          </cell>
          <cell r="L993">
            <v>0.03397540969546429</v>
          </cell>
          <cell r="M993">
            <v>4.740755562704421</v>
          </cell>
          <cell r="N993">
            <v>0.14294979033046132</v>
          </cell>
          <cell r="O993">
            <v>19.946485407269034</v>
          </cell>
          <cell r="P993" t="str">
            <v>M4</v>
          </cell>
          <cell r="Q993" t="str">
            <v>MINOR</v>
          </cell>
          <cell r="R993" t="str">
            <v>Infiltration or attenuation depending on site characteristics, and not in any SPZ</v>
          </cell>
        </row>
        <row r="994">
          <cell r="A994" t="str">
            <v>SHREW122</v>
          </cell>
          <cell r="B994">
            <v>866</v>
          </cell>
          <cell r="C994">
            <v>0.789177493654</v>
          </cell>
          <cell r="D994">
            <v>0.07254620349465174</v>
          </cell>
          <cell r="E994">
            <v>9.192634619970327</v>
          </cell>
          <cell r="F994">
            <v>0.0776748908097602</v>
          </cell>
          <cell r="G994">
            <v>9.84251216416662</v>
          </cell>
          <cell r="H994">
            <v>0.08190295066962579</v>
          </cell>
          <cell r="I994">
            <v>10.378267414901037</v>
          </cell>
          <cell r="J994">
            <v>0.005079034207060789</v>
          </cell>
          <cell r="K994">
            <v>0.6435857900032304</v>
          </cell>
          <cell r="L994">
            <v>0.015861124744217237</v>
          </cell>
          <cell r="M994">
            <v>2.0098298382507154</v>
          </cell>
          <cell r="N994">
            <v>0.053164937684692236</v>
          </cell>
          <cell r="O994">
            <v>6.736752899342235</v>
          </cell>
          <cell r="P994" t="str">
            <v>M4</v>
          </cell>
          <cell r="Q994" t="str">
            <v>MINOR</v>
          </cell>
          <cell r="R994" t="str">
            <v>Infiltration or attenuation depending on site characteristics, and not in any SPZ</v>
          </cell>
        </row>
        <row r="995">
          <cell r="A995" t="str">
            <v>SHREW123</v>
          </cell>
          <cell r="B995">
            <v>839</v>
          </cell>
          <cell r="C995">
            <v>0.12608313869999999</v>
          </cell>
          <cell r="D995">
            <v>0</v>
          </cell>
          <cell r="E995">
            <v>0</v>
          </cell>
          <cell r="F995">
            <v>0</v>
          </cell>
          <cell r="G995">
            <v>0</v>
          </cell>
          <cell r="H995">
            <v>0</v>
          </cell>
          <cell r="I995">
            <v>0</v>
          </cell>
          <cell r="J995">
            <v>0</v>
          </cell>
          <cell r="K995">
            <v>0</v>
          </cell>
          <cell r="L995">
            <v>0</v>
          </cell>
          <cell r="M995">
            <v>0</v>
          </cell>
          <cell r="N995">
            <v>0</v>
          </cell>
          <cell r="O995">
            <v>0</v>
          </cell>
          <cell r="P995" t="str">
            <v>M4</v>
          </cell>
          <cell r="Q995" t="str">
            <v>MINOR</v>
          </cell>
          <cell r="R995" t="str">
            <v>Infiltration or attenuation depending on site characteristics, and not in any SPZ</v>
          </cell>
        </row>
        <row r="996">
          <cell r="A996" t="str">
            <v>SHREW124</v>
          </cell>
          <cell r="B996">
            <v>840</v>
          </cell>
          <cell r="C996">
            <v>0.108172842423</v>
          </cell>
          <cell r="D996">
            <v>0</v>
          </cell>
          <cell r="E996">
            <v>0</v>
          </cell>
          <cell r="F996">
            <v>0</v>
          </cell>
          <cell r="G996">
            <v>0</v>
          </cell>
          <cell r="H996">
            <v>0</v>
          </cell>
          <cell r="I996">
            <v>0</v>
          </cell>
          <cell r="J996">
            <v>0</v>
          </cell>
          <cell r="K996">
            <v>0</v>
          </cell>
          <cell r="L996">
            <v>0</v>
          </cell>
          <cell r="M996">
            <v>0</v>
          </cell>
          <cell r="N996">
            <v>0</v>
          </cell>
          <cell r="O996">
            <v>0</v>
          </cell>
          <cell r="P996" t="str">
            <v>M4</v>
          </cell>
          <cell r="Q996" t="str">
            <v>MINOR</v>
          </cell>
          <cell r="R996" t="str">
            <v>Infiltration or attenuation depending on site characteristics, and not in any SPZ</v>
          </cell>
        </row>
        <row r="997">
          <cell r="A997" t="str">
            <v>SHREW125</v>
          </cell>
          <cell r="B997">
            <v>867</v>
          </cell>
          <cell r="C997">
            <v>0.6227685103</v>
          </cell>
          <cell r="D997">
            <v>0.4908008836122848</v>
          </cell>
          <cell r="E997">
            <v>78.80952159508776</v>
          </cell>
          <cell r="F997">
            <v>0.49963201593372725</v>
          </cell>
          <cell r="G997">
            <v>80.22756572792105</v>
          </cell>
          <cell r="H997">
            <v>0.5074805410198379</v>
          </cell>
          <cell r="I997">
            <v>81.4878293662238</v>
          </cell>
          <cell r="J997">
            <v>0</v>
          </cell>
          <cell r="K997">
            <v>0</v>
          </cell>
          <cell r="L997">
            <v>0</v>
          </cell>
          <cell r="M997">
            <v>0</v>
          </cell>
          <cell r="N997">
            <v>0.012642233599928426</v>
          </cell>
          <cell r="O997">
            <v>2.0300052733620735</v>
          </cell>
          <cell r="P997" t="str">
            <v>G4</v>
          </cell>
          <cell r="Q997" t="str">
            <v>MAJOR</v>
          </cell>
          <cell r="R997" t="str">
            <v>Highly permeable geology and not in any SPZ</v>
          </cell>
        </row>
        <row r="998">
          <cell r="A998" t="str">
            <v>SHREW126</v>
          </cell>
          <cell r="B998">
            <v>853</v>
          </cell>
          <cell r="C998">
            <v>0.48469474360000003</v>
          </cell>
          <cell r="D998">
            <v>0</v>
          </cell>
          <cell r="E998">
            <v>0</v>
          </cell>
          <cell r="F998">
            <v>0</v>
          </cell>
          <cell r="G998">
            <v>0</v>
          </cell>
          <cell r="H998">
            <v>0</v>
          </cell>
          <cell r="I998">
            <v>0</v>
          </cell>
          <cell r="J998">
            <v>0</v>
          </cell>
          <cell r="K998">
            <v>0</v>
          </cell>
          <cell r="L998">
            <v>0</v>
          </cell>
          <cell r="M998">
            <v>0</v>
          </cell>
          <cell r="N998">
            <v>0</v>
          </cell>
          <cell r="O998">
            <v>0</v>
          </cell>
          <cell r="P998" t="str">
            <v>G4</v>
          </cell>
          <cell r="Q998" t="str">
            <v>MAJOR</v>
          </cell>
          <cell r="R998" t="str">
            <v>Highly permeable geology and not in any SPZ</v>
          </cell>
        </row>
        <row r="999">
          <cell r="A999" t="str">
            <v>SHREW127</v>
          </cell>
          <cell r="B999">
            <v>854</v>
          </cell>
          <cell r="C999">
            <v>9.9421459584</v>
          </cell>
          <cell r="D999">
            <v>0</v>
          </cell>
          <cell r="E999">
            <v>0</v>
          </cell>
          <cell r="F999">
            <v>0</v>
          </cell>
          <cell r="G999">
            <v>0</v>
          </cell>
          <cell r="H999">
            <v>0</v>
          </cell>
          <cell r="I999">
            <v>0</v>
          </cell>
          <cell r="J999">
            <v>0.16922748771781138</v>
          </cell>
          <cell r="K999">
            <v>1.7021223428613328</v>
          </cell>
          <cell r="L999">
            <v>0.2566828627055086</v>
          </cell>
          <cell r="M999">
            <v>2.581765182079633</v>
          </cell>
          <cell r="N999">
            <v>1.1494335594751108</v>
          </cell>
          <cell r="O999">
            <v>11.56122193623569</v>
          </cell>
          <cell r="P999" t="str">
            <v>M4</v>
          </cell>
          <cell r="Q999" t="str">
            <v>MINOR</v>
          </cell>
          <cell r="R999" t="str">
            <v>Infiltration or attenuation depending on site characteristics, and not in any SPZ</v>
          </cell>
        </row>
        <row r="1000">
          <cell r="A1000" t="str">
            <v>SHREW128</v>
          </cell>
          <cell r="B1000">
            <v>855</v>
          </cell>
          <cell r="C1000">
            <v>5.60000580735</v>
          </cell>
          <cell r="D1000">
            <v>0</v>
          </cell>
          <cell r="E1000">
            <v>0</v>
          </cell>
          <cell r="F1000">
            <v>0</v>
          </cell>
          <cell r="G1000">
            <v>0</v>
          </cell>
          <cell r="H1000">
            <v>0</v>
          </cell>
          <cell r="I1000">
            <v>0</v>
          </cell>
          <cell r="J1000">
            <v>0.07151342901524935</v>
          </cell>
          <cell r="K1000">
            <v>1.2770241938211577</v>
          </cell>
          <cell r="L1000">
            <v>0.1541182700492332</v>
          </cell>
          <cell r="M1000">
            <v>2.752109111154013</v>
          </cell>
          <cell r="N1000">
            <v>0.3546914125214778</v>
          </cell>
          <cell r="O1000">
            <v>6.3337686553100685</v>
          </cell>
          <cell r="P1000" t="str">
            <v>G2</v>
          </cell>
          <cell r="Q1000" t="str">
            <v>MAJOR</v>
          </cell>
          <cell r="R1000" t="str">
            <v>Highly permeable geology and suitable for infiltration SUDS, but some consideration will need to be given to groundwater protection</v>
          </cell>
        </row>
        <row r="1001">
          <cell r="A1001" t="str">
            <v>SHREW129</v>
          </cell>
          <cell r="B1001">
            <v>856</v>
          </cell>
          <cell r="C1001">
            <v>51.9880100698</v>
          </cell>
          <cell r="D1001">
            <v>0</v>
          </cell>
          <cell r="E1001">
            <v>0</v>
          </cell>
          <cell r="F1001">
            <v>0</v>
          </cell>
          <cell r="G1001">
            <v>0</v>
          </cell>
          <cell r="H1001">
            <v>0.02677316367691669</v>
          </cell>
          <cell r="I1001">
            <v>0.051498727573859</v>
          </cell>
          <cell r="J1001">
            <v>1.0968913165863186</v>
          </cell>
          <cell r="K1001">
            <v>2.1098928678239717</v>
          </cell>
          <cell r="L1001">
            <v>1.6713808441239932</v>
          </cell>
          <cell r="M1001">
            <v>3.2149352165623735</v>
          </cell>
          <cell r="N1001">
            <v>3.571099718641852</v>
          </cell>
          <cell r="O1001">
            <v>6.869083301798303</v>
          </cell>
          <cell r="P1001" t="str">
            <v>G4</v>
          </cell>
          <cell r="Q1001" t="str">
            <v>MAJOR</v>
          </cell>
          <cell r="R1001" t="str">
            <v>Highly permeable geology and not in any SPZ</v>
          </cell>
        </row>
        <row r="1002">
          <cell r="A1002" t="str">
            <v>SHREW130</v>
          </cell>
          <cell r="B1002">
            <v>857</v>
          </cell>
          <cell r="C1002">
            <v>9.15586614695</v>
          </cell>
          <cell r="D1002">
            <v>0</v>
          </cell>
          <cell r="E1002">
            <v>0</v>
          </cell>
          <cell r="F1002">
            <v>0</v>
          </cell>
          <cell r="G1002">
            <v>0</v>
          </cell>
          <cell r="H1002">
            <v>0</v>
          </cell>
          <cell r="I1002">
            <v>0</v>
          </cell>
          <cell r="J1002">
            <v>0.3442345330598284</v>
          </cell>
          <cell r="K1002">
            <v>3.7597156569889316</v>
          </cell>
          <cell r="L1002">
            <v>0.48765543757470087</v>
          </cell>
          <cell r="M1002">
            <v>5.3261529793895965</v>
          </cell>
          <cell r="N1002">
            <v>0.9648542242193493</v>
          </cell>
          <cell r="O1002">
            <v>10.538098839952584</v>
          </cell>
          <cell r="P1002" t="str">
            <v>M4</v>
          </cell>
          <cell r="Q1002" t="str">
            <v>MINOR</v>
          </cell>
          <cell r="R1002" t="str">
            <v>Infiltration or attenuation depending on site characteristics, and not in any SPZ</v>
          </cell>
        </row>
        <row r="1003">
          <cell r="A1003" t="str">
            <v>SHREW131</v>
          </cell>
          <cell r="B1003">
            <v>868</v>
          </cell>
          <cell r="C1003">
            <v>1.45090548625</v>
          </cell>
          <cell r="D1003">
            <v>0</v>
          </cell>
          <cell r="E1003">
            <v>0</v>
          </cell>
          <cell r="F1003">
            <v>0</v>
          </cell>
          <cell r="G1003">
            <v>0</v>
          </cell>
          <cell r="H1003">
            <v>0</v>
          </cell>
          <cell r="I1003">
            <v>0</v>
          </cell>
          <cell r="J1003">
            <v>0.0244</v>
          </cell>
          <cell r="K1003">
            <v>1.681708438711888</v>
          </cell>
          <cell r="L1003">
            <v>0.0412</v>
          </cell>
          <cell r="M1003">
            <v>2.839606052251221</v>
          </cell>
          <cell r="N1003">
            <v>0.08847196310700421</v>
          </cell>
          <cell r="O1003">
            <v>6.097706842067861</v>
          </cell>
          <cell r="P1003" t="str">
            <v>M4</v>
          </cell>
          <cell r="Q1003" t="str">
            <v>MINOR</v>
          </cell>
          <cell r="R1003" t="str">
            <v>Infiltration or attenuation depending on site characteristics, and not in any SPZ</v>
          </cell>
        </row>
        <row r="1004">
          <cell r="A1004" t="str">
            <v>SHREW132</v>
          </cell>
          <cell r="B1004">
            <v>894</v>
          </cell>
          <cell r="C1004">
            <v>2.95182728805</v>
          </cell>
          <cell r="D1004">
            <v>0</v>
          </cell>
          <cell r="E1004">
            <v>0</v>
          </cell>
          <cell r="F1004">
            <v>0</v>
          </cell>
          <cell r="G1004">
            <v>0</v>
          </cell>
          <cell r="H1004">
            <v>0</v>
          </cell>
          <cell r="I1004">
            <v>0</v>
          </cell>
          <cell r="J1004">
            <v>7.833958398299179E-05</v>
          </cell>
          <cell r="K1004">
            <v>0.002653935218369213</v>
          </cell>
          <cell r="L1004">
            <v>0.012794502484021447</v>
          </cell>
          <cell r="M1004">
            <v>0.4334434651992663</v>
          </cell>
          <cell r="N1004">
            <v>0.08078518100051842</v>
          </cell>
          <cell r="O1004">
            <v>2.736785493093186</v>
          </cell>
          <cell r="P1004" t="str">
            <v>G4</v>
          </cell>
          <cell r="Q1004" t="str">
            <v>MAJOR</v>
          </cell>
          <cell r="R1004" t="str">
            <v>Highly permeable geology and not in any SPZ</v>
          </cell>
        </row>
        <row r="1005">
          <cell r="A1005" t="str">
            <v>SHREW133</v>
          </cell>
          <cell r="B1005">
            <v>858</v>
          </cell>
          <cell r="C1005">
            <v>1.67227904175</v>
          </cell>
          <cell r="D1005">
            <v>0</v>
          </cell>
          <cell r="E1005">
            <v>0</v>
          </cell>
          <cell r="F1005">
            <v>0</v>
          </cell>
          <cell r="G1005">
            <v>0</v>
          </cell>
          <cell r="H1005">
            <v>0</v>
          </cell>
          <cell r="I1005">
            <v>0</v>
          </cell>
          <cell r="J1005">
            <v>0</v>
          </cell>
          <cell r="K1005">
            <v>0</v>
          </cell>
          <cell r="L1005">
            <v>0</v>
          </cell>
          <cell r="M1005">
            <v>0</v>
          </cell>
          <cell r="N1005">
            <v>0.005366453952916162</v>
          </cell>
          <cell r="O1005">
            <v>0.3209066082237266</v>
          </cell>
          <cell r="P1005" t="str">
            <v>G4</v>
          </cell>
          <cell r="Q1005" t="str">
            <v>MAJOR</v>
          </cell>
          <cell r="R1005" t="str">
            <v>Highly permeable geology and not in any SPZ</v>
          </cell>
        </row>
        <row r="1006">
          <cell r="A1006" t="str">
            <v>SHREW134</v>
          </cell>
          <cell r="B1006">
            <v>869</v>
          </cell>
          <cell r="C1006">
            <v>1.04564934705</v>
          </cell>
          <cell r="D1006">
            <v>0</v>
          </cell>
          <cell r="E1006">
            <v>0</v>
          </cell>
          <cell r="F1006">
            <v>0</v>
          </cell>
          <cell r="G1006">
            <v>0</v>
          </cell>
          <cell r="H1006">
            <v>0.007257292999525721</v>
          </cell>
          <cell r="I1006">
            <v>0.6940465290778495</v>
          </cell>
          <cell r="J1006">
            <v>0</v>
          </cell>
          <cell r="K1006">
            <v>0</v>
          </cell>
          <cell r="L1006">
            <v>0.0152</v>
          </cell>
          <cell r="M1006">
            <v>1.4536421834798106</v>
          </cell>
          <cell r="N1006">
            <v>0.06349356079866911</v>
          </cell>
          <cell r="O1006">
            <v>6.072165681334569</v>
          </cell>
          <cell r="P1006" t="str">
            <v>M4</v>
          </cell>
          <cell r="Q1006" t="str">
            <v>MINOR</v>
          </cell>
          <cell r="R1006" t="str">
            <v>Infiltration or attenuation depending on site characteristics, and not in any SPZ</v>
          </cell>
        </row>
        <row r="1007">
          <cell r="A1007" t="str">
            <v>SHREW135</v>
          </cell>
          <cell r="B1007">
            <v>870</v>
          </cell>
          <cell r="C1007">
            <v>0.19343041305</v>
          </cell>
          <cell r="D1007">
            <v>0</v>
          </cell>
          <cell r="E1007">
            <v>0</v>
          </cell>
          <cell r="F1007">
            <v>0</v>
          </cell>
          <cell r="G1007">
            <v>0</v>
          </cell>
          <cell r="H1007">
            <v>0</v>
          </cell>
          <cell r="I1007">
            <v>0</v>
          </cell>
          <cell r="J1007">
            <v>0</v>
          </cell>
          <cell r="K1007">
            <v>0</v>
          </cell>
          <cell r="L1007">
            <v>0.002996364751795654</v>
          </cell>
          <cell r="M1007">
            <v>1.5490659946122955</v>
          </cell>
          <cell r="N1007">
            <v>0.013101116033072154</v>
          </cell>
          <cell r="O1007">
            <v>6.773038337919298</v>
          </cell>
          <cell r="P1007" t="str">
            <v>M4</v>
          </cell>
          <cell r="Q1007" t="str">
            <v>MINOR</v>
          </cell>
          <cell r="R1007" t="str">
            <v>Infiltration or attenuation depending on site characteristics, and not in any SPZ</v>
          </cell>
        </row>
        <row r="1008">
          <cell r="A1008" t="str">
            <v>SHREW136</v>
          </cell>
          <cell r="B1008">
            <v>841</v>
          </cell>
          <cell r="C1008">
            <v>2.46147192205</v>
          </cell>
          <cell r="D1008">
            <v>0</v>
          </cell>
          <cell r="E1008">
            <v>0</v>
          </cell>
          <cell r="F1008">
            <v>0</v>
          </cell>
          <cell r="G1008">
            <v>0</v>
          </cell>
          <cell r="H1008">
            <v>0</v>
          </cell>
          <cell r="I1008">
            <v>0</v>
          </cell>
          <cell r="J1008">
            <v>0</v>
          </cell>
          <cell r="K1008">
            <v>0</v>
          </cell>
          <cell r="L1008">
            <v>0</v>
          </cell>
          <cell r="M1008">
            <v>0</v>
          </cell>
          <cell r="N1008">
            <v>0</v>
          </cell>
          <cell r="O1008">
            <v>0</v>
          </cell>
          <cell r="P1008" t="str">
            <v>M4</v>
          </cell>
          <cell r="Q1008" t="str">
            <v>MINOR</v>
          </cell>
          <cell r="R1008" t="str">
            <v>Infiltration or attenuation depending on site characteristics, and not in any SPZ</v>
          </cell>
        </row>
        <row r="1009">
          <cell r="A1009" t="str">
            <v>SHREW137</v>
          </cell>
          <cell r="B1009">
            <v>842</v>
          </cell>
          <cell r="C1009">
            <v>10.5850690637</v>
          </cell>
          <cell r="D1009">
            <v>2.312492813188994</v>
          </cell>
          <cell r="E1009">
            <v>21.846742796599802</v>
          </cell>
          <cell r="F1009">
            <v>2.761823676943954</v>
          </cell>
          <cell r="G1009">
            <v>26.091692556029116</v>
          </cell>
          <cell r="H1009">
            <v>3.6629398522164105</v>
          </cell>
          <cell r="I1009">
            <v>34.60477990434607</v>
          </cell>
          <cell r="J1009">
            <v>0.349463010184953</v>
          </cell>
          <cell r="K1009">
            <v>3.3014712335074603</v>
          </cell>
          <cell r="L1009">
            <v>0.4393768426309867</v>
          </cell>
          <cell r="M1009">
            <v>4.1509114393761255</v>
          </cell>
          <cell r="N1009">
            <v>2.2903491401466627</v>
          </cell>
          <cell r="O1009">
            <v>21.6375455499019</v>
          </cell>
          <cell r="P1009" t="str">
            <v>M4</v>
          </cell>
          <cell r="Q1009" t="str">
            <v>MINOR</v>
          </cell>
          <cell r="R1009" t="str">
            <v>Infiltration or attenuation depending on site characteristics, and not in any SPZ</v>
          </cell>
        </row>
        <row r="1010">
          <cell r="A1010" t="str">
            <v>SHREW138</v>
          </cell>
          <cell r="B1010">
            <v>871</v>
          </cell>
          <cell r="C1010">
            <v>1.60305768945</v>
          </cell>
          <cell r="D1010">
            <v>0</v>
          </cell>
          <cell r="E1010">
            <v>0</v>
          </cell>
          <cell r="F1010">
            <v>0</v>
          </cell>
          <cell r="G1010">
            <v>0</v>
          </cell>
          <cell r="H1010">
            <v>0</v>
          </cell>
          <cell r="I1010">
            <v>0</v>
          </cell>
          <cell r="J1010">
            <v>0</v>
          </cell>
          <cell r="K1010">
            <v>0</v>
          </cell>
          <cell r="L1010">
            <v>0</v>
          </cell>
          <cell r="M1010">
            <v>0</v>
          </cell>
          <cell r="N1010">
            <v>0</v>
          </cell>
          <cell r="O1010">
            <v>0</v>
          </cell>
          <cell r="P1010" t="str">
            <v>M4</v>
          </cell>
          <cell r="Q1010" t="str">
            <v>MINOR</v>
          </cell>
          <cell r="R1010" t="str">
            <v>Infiltration or attenuation depending on site characteristics, and not in any SPZ</v>
          </cell>
        </row>
        <row r="1011">
          <cell r="A1011" t="str">
            <v>SHREW139</v>
          </cell>
          <cell r="B1011">
            <v>859</v>
          </cell>
          <cell r="C1011">
            <v>2.1388717922</v>
          </cell>
          <cell r="D1011">
            <v>0</v>
          </cell>
          <cell r="E1011">
            <v>0</v>
          </cell>
          <cell r="F1011">
            <v>0</v>
          </cell>
          <cell r="G1011">
            <v>0</v>
          </cell>
          <cell r="H1011">
            <v>0</v>
          </cell>
          <cell r="I1011">
            <v>0</v>
          </cell>
          <cell r="J1011">
            <v>0</v>
          </cell>
          <cell r="K1011">
            <v>0</v>
          </cell>
          <cell r="L1011">
            <v>0</v>
          </cell>
          <cell r="M1011">
            <v>0</v>
          </cell>
          <cell r="N1011">
            <v>0.0006504223345646885</v>
          </cell>
          <cell r="O1011">
            <v>0.030409598973469898</v>
          </cell>
          <cell r="P1011" t="str">
            <v>M4</v>
          </cell>
          <cell r="Q1011" t="str">
            <v>MINOR</v>
          </cell>
          <cell r="R1011" t="str">
            <v>Infiltration or attenuation depending on site characteristics, and not in any SPZ</v>
          </cell>
        </row>
        <row r="1012">
          <cell r="A1012" t="str">
            <v>SHREW140</v>
          </cell>
          <cell r="B1012">
            <v>895</v>
          </cell>
          <cell r="C1012">
            <v>33.6445243397</v>
          </cell>
          <cell r="D1012">
            <v>0</v>
          </cell>
          <cell r="E1012">
            <v>0</v>
          </cell>
          <cell r="F1012">
            <v>0</v>
          </cell>
          <cell r="G1012">
            <v>0</v>
          </cell>
          <cell r="H1012">
            <v>0</v>
          </cell>
          <cell r="I1012">
            <v>0</v>
          </cell>
          <cell r="J1012">
            <v>0.16092755419249494</v>
          </cell>
          <cell r="K1012">
            <v>0.4783172220467477</v>
          </cell>
          <cell r="L1012">
            <v>0.23688642766750204</v>
          </cell>
          <cell r="M1012">
            <v>0.7040861249091278</v>
          </cell>
          <cell r="N1012">
            <v>0.6746376369954502</v>
          </cell>
          <cell r="O1012">
            <v>2.005192970433493</v>
          </cell>
          <cell r="P1012" t="str">
            <v>M4</v>
          </cell>
          <cell r="Q1012" t="str">
            <v>MINOR</v>
          </cell>
          <cell r="R1012" t="str">
            <v>Infiltration or attenuation depending on site characteristics, and not in any SPZ</v>
          </cell>
        </row>
        <row r="1013">
          <cell r="A1013" t="str">
            <v>SHREW141</v>
          </cell>
          <cell r="B1013">
            <v>860</v>
          </cell>
          <cell r="C1013">
            <v>7.81978239899</v>
          </cell>
          <cell r="D1013">
            <v>0.5108907501510326</v>
          </cell>
          <cell r="E1013">
            <v>6.533311594668145</v>
          </cell>
          <cell r="F1013">
            <v>0.5697107597842022</v>
          </cell>
          <cell r="G1013">
            <v>7.285506561637645</v>
          </cell>
          <cell r="H1013">
            <v>0.8892444162950718</v>
          </cell>
          <cell r="I1013">
            <v>11.371728405254936</v>
          </cell>
          <cell r="J1013">
            <v>0.1375946225562134</v>
          </cell>
          <cell r="K1013">
            <v>1.759570989775688</v>
          </cell>
          <cell r="L1013">
            <v>0.18871739136327823</v>
          </cell>
          <cell r="M1013">
            <v>2.413333028137111</v>
          </cell>
          <cell r="N1013">
            <v>0.3196994152628115</v>
          </cell>
          <cell r="O1013">
            <v>4.0883415797363325</v>
          </cell>
          <cell r="P1013" t="str">
            <v>G4</v>
          </cell>
          <cell r="Q1013" t="str">
            <v>MAJOR</v>
          </cell>
          <cell r="R1013" t="str">
            <v>Highly permeable geology and not in any SPZ</v>
          </cell>
        </row>
        <row r="1014">
          <cell r="A1014" t="str">
            <v>SHREW142</v>
          </cell>
          <cell r="B1014">
            <v>861</v>
          </cell>
          <cell r="C1014">
            <v>2.1540154763999997</v>
          </cell>
          <cell r="D1014">
            <v>0</v>
          </cell>
          <cell r="E1014">
            <v>0</v>
          </cell>
          <cell r="F1014">
            <v>0</v>
          </cell>
          <cell r="G1014">
            <v>0</v>
          </cell>
          <cell r="H1014">
            <v>0</v>
          </cell>
          <cell r="I1014">
            <v>0</v>
          </cell>
          <cell r="J1014">
            <v>0</v>
          </cell>
          <cell r="K1014">
            <v>0</v>
          </cell>
          <cell r="L1014">
            <v>0.01</v>
          </cell>
          <cell r="M1014">
            <v>0.4642492177778115</v>
          </cell>
          <cell r="N1014">
            <v>0.031783179999887945</v>
          </cell>
          <cell r="O1014">
            <v>1.4755316453439362</v>
          </cell>
          <cell r="P1014" t="str">
            <v>G4</v>
          </cell>
          <cell r="Q1014" t="str">
            <v>MAJOR</v>
          </cell>
          <cell r="R1014" t="str">
            <v>Highly permeable geology and not in any SPZ</v>
          </cell>
        </row>
        <row r="1015">
          <cell r="A1015" t="str">
            <v>SHREW143</v>
          </cell>
          <cell r="B1015">
            <v>862</v>
          </cell>
          <cell r="C1015">
            <v>21.1488589772</v>
          </cell>
          <cell r="D1015">
            <v>0.06189842423202639</v>
          </cell>
          <cell r="E1015">
            <v>0.29267973415850645</v>
          </cell>
          <cell r="F1015">
            <v>0.07913937556849182</v>
          </cell>
          <cell r="G1015">
            <v>0.3742016325978143</v>
          </cell>
          <cell r="H1015">
            <v>0.10241871384643535</v>
          </cell>
          <cell r="I1015">
            <v>0.48427536424943834</v>
          </cell>
          <cell r="J1015">
            <v>0.25956812923979034</v>
          </cell>
          <cell r="K1015">
            <v>1.2273386924543945</v>
          </cell>
          <cell r="L1015">
            <v>0.705495951545722</v>
          </cell>
          <cell r="M1015">
            <v>3.3358582243434394</v>
          </cell>
          <cell r="N1015">
            <v>1.7947719971777807</v>
          </cell>
          <cell r="O1015">
            <v>8.486377440563931</v>
          </cell>
          <cell r="P1015" t="str">
            <v>G4</v>
          </cell>
          <cell r="Q1015" t="str">
            <v>MAJOR</v>
          </cell>
          <cell r="R1015" t="str">
            <v>Highly permeable geology and not in any SPZ</v>
          </cell>
        </row>
        <row r="1016">
          <cell r="A1016" t="str">
            <v>SHREW144</v>
          </cell>
          <cell r="B1016">
            <v>833</v>
          </cell>
          <cell r="C1016">
            <v>21.9499336674</v>
          </cell>
          <cell r="D1016">
            <v>0</v>
          </cell>
          <cell r="E1016">
            <v>0</v>
          </cell>
          <cell r="F1016">
            <v>0</v>
          </cell>
          <cell r="G1016">
            <v>0</v>
          </cell>
          <cell r="H1016">
            <v>0</v>
          </cell>
          <cell r="I1016">
            <v>0</v>
          </cell>
          <cell r="J1016">
            <v>0.5033038945350176</v>
          </cell>
          <cell r="K1016">
            <v>2.292963168642845</v>
          </cell>
          <cell r="L1016">
            <v>0.8639886024574466</v>
          </cell>
          <cell r="M1016">
            <v>3.9361786488705466</v>
          </cell>
          <cell r="N1016">
            <v>1.5888664835939281</v>
          </cell>
          <cell r="O1016">
            <v>7.238593554174197</v>
          </cell>
          <cell r="P1016" t="str">
            <v>G4</v>
          </cell>
          <cell r="Q1016" t="str">
            <v>MAJOR</v>
          </cell>
          <cell r="R1016" t="str">
            <v>Highly permeable geology and not in any SPZ</v>
          </cell>
        </row>
        <row r="1017">
          <cell r="A1017" t="str">
            <v>SHREW145</v>
          </cell>
          <cell r="B1017">
            <v>834</v>
          </cell>
          <cell r="C1017">
            <v>29.547452466</v>
          </cell>
          <cell r="D1017">
            <v>0</v>
          </cell>
          <cell r="E1017">
            <v>0</v>
          </cell>
          <cell r="F1017">
            <v>0</v>
          </cell>
          <cell r="G1017">
            <v>0</v>
          </cell>
          <cell r="H1017">
            <v>0</v>
          </cell>
          <cell r="I1017">
            <v>0</v>
          </cell>
          <cell r="J1017">
            <v>1.0859535710737487</v>
          </cell>
          <cell r="K1017">
            <v>3.6752866336728904</v>
          </cell>
          <cell r="L1017">
            <v>1.8759260881466573</v>
          </cell>
          <cell r="M1017">
            <v>6.348858976269678</v>
          </cell>
          <cell r="N1017">
            <v>4.317909465735705</v>
          </cell>
          <cell r="O1017">
            <v>14.613474615804146</v>
          </cell>
          <cell r="P1017" t="str">
            <v>G4</v>
          </cell>
          <cell r="Q1017" t="str">
            <v>MAJOR</v>
          </cell>
          <cell r="R1017" t="str">
            <v>Highly permeable geology and not in any SPZ</v>
          </cell>
        </row>
        <row r="1018">
          <cell r="A1018" t="str">
            <v>SHREW146</v>
          </cell>
          <cell r="B1018">
            <v>835</v>
          </cell>
          <cell r="C1018">
            <v>27.8262511406</v>
          </cell>
          <cell r="D1018">
            <v>0</v>
          </cell>
          <cell r="E1018">
            <v>0</v>
          </cell>
          <cell r="F1018">
            <v>7.232840791372304</v>
          </cell>
          <cell r="G1018">
            <v>25.99286822657616</v>
          </cell>
          <cell r="H1018">
            <v>10.339193642007265</v>
          </cell>
          <cell r="I1018">
            <v>37.15625791546827</v>
          </cell>
          <cell r="J1018">
            <v>1.3581491607800469</v>
          </cell>
          <cell r="K1018">
            <v>4.880819747933756</v>
          </cell>
          <cell r="L1018">
            <v>1.8706397494875153</v>
          </cell>
          <cell r="M1018">
            <v>6.7225719340905075</v>
          </cell>
          <cell r="N1018">
            <v>3.716148071860197</v>
          </cell>
          <cell r="O1018">
            <v>13.354828334881722</v>
          </cell>
          <cell r="P1018" t="str">
            <v>G4</v>
          </cell>
          <cell r="Q1018" t="str">
            <v>MAJOR</v>
          </cell>
          <cell r="R1018" t="str">
            <v>Highly permeable geology and not in any SPZ</v>
          </cell>
        </row>
        <row r="1019">
          <cell r="A1019" t="str">
            <v>SHREW147</v>
          </cell>
          <cell r="B1019">
            <v>836</v>
          </cell>
          <cell r="C1019">
            <v>19.215851161899998</v>
          </cell>
          <cell r="D1019">
            <v>0.009323214835248827</v>
          </cell>
          <cell r="E1019">
            <v>0.04851835475148933</v>
          </cell>
          <cell r="F1019">
            <v>1.535438408132248</v>
          </cell>
          <cell r="G1019">
            <v>7.990478252540904</v>
          </cell>
          <cell r="H1019">
            <v>2.501504377179815</v>
          </cell>
          <cell r="I1019">
            <v>13.017921278135432</v>
          </cell>
          <cell r="J1019">
            <v>0</v>
          </cell>
          <cell r="K1019">
            <v>0</v>
          </cell>
          <cell r="L1019">
            <v>0.0002726881795723928</v>
          </cell>
          <cell r="M1019">
            <v>0.0014190793698124708</v>
          </cell>
          <cell r="N1019">
            <v>0.09608380815730837</v>
          </cell>
          <cell r="O1019">
            <v>0.500023690586329</v>
          </cell>
          <cell r="P1019" t="str">
            <v>G4</v>
          </cell>
          <cell r="Q1019" t="str">
            <v>MAJOR</v>
          </cell>
          <cell r="R1019" t="str">
            <v>Highly permeable geology and not in any SPZ</v>
          </cell>
        </row>
        <row r="1020">
          <cell r="A1020" t="str">
            <v>SHREW148</v>
          </cell>
          <cell r="B1020">
            <v>837</v>
          </cell>
          <cell r="C1020">
            <v>2.1795660006</v>
          </cell>
          <cell r="D1020">
            <v>0</v>
          </cell>
          <cell r="E1020">
            <v>0</v>
          </cell>
          <cell r="F1020">
            <v>0</v>
          </cell>
          <cell r="G1020">
            <v>0</v>
          </cell>
          <cell r="H1020">
            <v>0</v>
          </cell>
          <cell r="I1020">
            <v>0</v>
          </cell>
          <cell r="J1020">
            <v>0</v>
          </cell>
          <cell r="K1020">
            <v>0</v>
          </cell>
          <cell r="L1020">
            <v>0.0116</v>
          </cell>
          <cell r="M1020">
            <v>0.5322160465343424</v>
          </cell>
          <cell r="N1020">
            <v>0.0312</v>
          </cell>
          <cell r="O1020">
            <v>1.431477642402714</v>
          </cell>
          <cell r="P1020" t="str">
            <v>G4</v>
          </cell>
          <cell r="Q1020" t="str">
            <v>MAJOR</v>
          </cell>
          <cell r="R1020" t="str">
            <v>Highly permeable geology and not in any SPZ</v>
          </cell>
        </row>
        <row r="1021">
          <cell r="A1021" t="str">
            <v>SHREW149</v>
          </cell>
          <cell r="B1021">
            <v>838</v>
          </cell>
          <cell r="C1021">
            <v>9.37985761052</v>
          </cell>
          <cell r="D1021">
            <v>0.9704912628431109</v>
          </cell>
          <cell r="E1021">
            <v>10.346545791427094</v>
          </cell>
          <cell r="F1021">
            <v>1.0107649812423796</v>
          </cell>
          <cell r="G1021">
            <v>10.775909648231268</v>
          </cell>
          <cell r="H1021">
            <v>2.2560199693367884</v>
          </cell>
          <cell r="I1021">
            <v>24.05175070895047</v>
          </cell>
          <cell r="J1021">
            <v>0.12000614303798265</v>
          </cell>
          <cell r="K1021">
            <v>1.2794026095171158</v>
          </cell>
          <cell r="L1021">
            <v>0.18887701564185327</v>
          </cell>
          <cell r="M1021">
            <v>2.0136448066121795</v>
          </cell>
          <cell r="N1021">
            <v>0.5797753904063452</v>
          </cell>
          <cell r="O1021">
            <v>6.181068140694341</v>
          </cell>
          <cell r="P1021" t="str">
            <v>G2</v>
          </cell>
          <cell r="Q1021" t="str">
            <v>MAJOR</v>
          </cell>
          <cell r="R1021" t="str">
            <v>Highly permeable geology and suitable for infiltration SUDS, but some consideration will need to be given to groundwater protection</v>
          </cell>
        </row>
        <row r="1022">
          <cell r="A1022" t="str">
            <v>SHREW150</v>
          </cell>
          <cell r="B1022">
            <v>843</v>
          </cell>
          <cell r="C1022">
            <v>25.2189548186</v>
          </cell>
          <cell r="D1022">
            <v>0.5340790348369973</v>
          </cell>
          <cell r="E1022">
            <v>2.1177683162471603</v>
          </cell>
          <cell r="F1022">
            <v>0.8435183960218805</v>
          </cell>
          <cell r="G1022">
            <v>3.3447793617511516</v>
          </cell>
          <cell r="H1022">
            <v>0.9115649229993759</v>
          </cell>
          <cell r="I1022">
            <v>3.6146023082886045</v>
          </cell>
          <cell r="J1022">
            <v>0.09206603931629649</v>
          </cell>
          <cell r="K1022">
            <v>0.3650668315896821</v>
          </cell>
          <cell r="L1022">
            <v>0.180035502394793</v>
          </cell>
          <cell r="M1022">
            <v>0.7138896266311937</v>
          </cell>
          <cell r="N1022">
            <v>0.5515387098287542</v>
          </cell>
          <cell r="O1022">
            <v>2.187000665951359</v>
          </cell>
          <cell r="P1022" t="str">
            <v>G1</v>
          </cell>
          <cell r="Q1022" t="str">
            <v>MAJOR</v>
          </cell>
          <cell r="R1022" t="str">
            <v>Highly permeable geology but as site is in SPZ1 there is a presumption towards attenuation-based SUDS</v>
          </cell>
        </row>
        <row r="1023">
          <cell r="A1023" t="str">
            <v>SHREW151</v>
          </cell>
          <cell r="B1023">
            <v>844</v>
          </cell>
          <cell r="C1023">
            <v>5.10950700365</v>
          </cell>
          <cell r="D1023">
            <v>0</v>
          </cell>
          <cell r="E1023">
            <v>0</v>
          </cell>
          <cell r="F1023">
            <v>0</v>
          </cell>
          <cell r="G1023">
            <v>0</v>
          </cell>
          <cell r="H1023">
            <v>0</v>
          </cell>
          <cell r="I1023">
            <v>0</v>
          </cell>
          <cell r="J1023">
            <v>0.0576</v>
          </cell>
          <cell r="K1023">
            <v>1.1273103248288567</v>
          </cell>
          <cell r="L1023">
            <v>0.1143719196618732</v>
          </cell>
          <cell r="M1023">
            <v>2.238413991411913</v>
          </cell>
          <cell r="N1023">
            <v>0.3095019002196238</v>
          </cell>
          <cell r="O1023">
            <v>6.0573730498564675</v>
          </cell>
          <cell r="P1023" t="str">
            <v>G2</v>
          </cell>
          <cell r="Q1023" t="str">
            <v>MAJOR</v>
          </cell>
          <cell r="R1023" t="str">
            <v>Highly permeable geology and suitable for infiltration SUDS, but some consideration will need to be given to groundwater protection</v>
          </cell>
        </row>
        <row r="1024">
          <cell r="A1024" t="str">
            <v>SHREW152</v>
          </cell>
          <cell r="B1024">
            <v>845</v>
          </cell>
          <cell r="C1024">
            <v>6.948317973400001</v>
          </cell>
          <cell r="D1024">
            <v>0</v>
          </cell>
          <cell r="E1024">
            <v>0</v>
          </cell>
          <cell r="F1024">
            <v>0</v>
          </cell>
          <cell r="G1024">
            <v>0</v>
          </cell>
          <cell r="H1024">
            <v>0</v>
          </cell>
          <cell r="I1024">
            <v>0</v>
          </cell>
          <cell r="J1024">
            <v>0.2036768281280416</v>
          </cell>
          <cell r="K1024">
            <v>2.9313112742935825</v>
          </cell>
          <cell r="L1024">
            <v>0.44028511625844896</v>
          </cell>
          <cell r="M1024">
            <v>6.3365712096650855</v>
          </cell>
          <cell r="N1024">
            <v>1.3045403583719386</v>
          </cell>
          <cell r="O1024">
            <v>18.77490873857622</v>
          </cell>
          <cell r="P1024" t="str">
            <v>G2</v>
          </cell>
          <cell r="Q1024" t="str">
            <v>MAJOR</v>
          </cell>
          <cell r="R1024" t="str">
            <v>Highly permeable geology and suitable for infiltration SUDS, but some consideration will need to be given to groundwater protection</v>
          </cell>
        </row>
        <row r="1025">
          <cell r="A1025" t="str">
            <v>SHREW153</v>
          </cell>
          <cell r="B1025">
            <v>846</v>
          </cell>
          <cell r="C1025">
            <v>3.4107261129</v>
          </cell>
          <cell r="D1025">
            <v>0</v>
          </cell>
          <cell r="E1025">
            <v>0</v>
          </cell>
          <cell r="F1025">
            <v>0</v>
          </cell>
          <cell r="G1025">
            <v>0</v>
          </cell>
          <cell r="H1025">
            <v>0</v>
          </cell>
          <cell r="I1025">
            <v>0</v>
          </cell>
          <cell r="J1025">
            <v>0</v>
          </cell>
          <cell r="K1025">
            <v>0</v>
          </cell>
          <cell r="L1025">
            <v>0</v>
          </cell>
          <cell r="M1025">
            <v>0</v>
          </cell>
          <cell r="N1025">
            <v>0.046</v>
          </cell>
          <cell r="O1025">
            <v>1.3486864226951396</v>
          </cell>
          <cell r="P1025" t="str">
            <v>M4</v>
          </cell>
          <cell r="Q1025" t="str">
            <v>MINOR</v>
          </cell>
          <cell r="R1025" t="str">
            <v>Infiltration or attenuation depending on site characteristics, and not in any SPZ</v>
          </cell>
        </row>
        <row r="1026">
          <cell r="A1026" t="str">
            <v>SHREW154</v>
          </cell>
          <cell r="B1026">
            <v>847</v>
          </cell>
          <cell r="C1026">
            <v>46.9913260925</v>
          </cell>
          <cell r="D1026">
            <v>0</v>
          </cell>
          <cell r="E1026">
            <v>0</v>
          </cell>
          <cell r="F1026">
            <v>0</v>
          </cell>
          <cell r="G1026">
            <v>0</v>
          </cell>
          <cell r="H1026">
            <v>0</v>
          </cell>
          <cell r="I1026">
            <v>0</v>
          </cell>
          <cell r="J1026">
            <v>0.40834725999888033</v>
          </cell>
          <cell r="K1026">
            <v>0.8689843295655666</v>
          </cell>
          <cell r="L1026">
            <v>0.6816270467207296</v>
          </cell>
          <cell r="M1026">
            <v>1.450538010736241</v>
          </cell>
          <cell r="N1026">
            <v>2.1365496057375433</v>
          </cell>
          <cell r="O1026">
            <v>4.5466893220503195</v>
          </cell>
          <cell r="P1026" t="str">
            <v>M4</v>
          </cell>
          <cell r="Q1026" t="str">
            <v>MINOR</v>
          </cell>
          <cell r="R1026" t="str">
            <v>Infiltration or attenuation depending on site characteristics, and not in any SPZ</v>
          </cell>
        </row>
        <row r="1027">
          <cell r="A1027" t="str">
            <v>SHREW155</v>
          </cell>
          <cell r="B1027">
            <v>864</v>
          </cell>
          <cell r="C1027">
            <v>1.8060022110999998</v>
          </cell>
          <cell r="D1027">
            <v>0</v>
          </cell>
          <cell r="E1027">
            <v>0</v>
          </cell>
          <cell r="F1027">
            <v>0</v>
          </cell>
          <cell r="G1027">
            <v>0</v>
          </cell>
          <cell r="H1027">
            <v>0</v>
          </cell>
          <cell r="I1027">
            <v>0</v>
          </cell>
          <cell r="J1027">
            <v>0</v>
          </cell>
          <cell r="K1027">
            <v>0</v>
          </cell>
          <cell r="L1027">
            <v>0.03600768346612964</v>
          </cell>
          <cell r="M1027">
            <v>1.9937784818213529</v>
          </cell>
          <cell r="N1027">
            <v>0.3211857585295195</v>
          </cell>
          <cell r="O1027">
            <v>17.784350238081476</v>
          </cell>
          <cell r="P1027" t="str">
            <v>G2</v>
          </cell>
          <cell r="Q1027" t="str">
            <v>MAJOR</v>
          </cell>
          <cell r="R1027" t="str">
            <v>Highly permeable geology and suitable for infiltration SUDS, but some consideration will need to be given to groundwater protection</v>
          </cell>
        </row>
        <row r="1028">
          <cell r="A1028" t="str">
            <v>SHREW156</v>
          </cell>
          <cell r="B1028">
            <v>872</v>
          </cell>
          <cell r="C1028">
            <v>3.49129835845</v>
          </cell>
          <cell r="D1028">
            <v>0</v>
          </cell>
          <cell r="E1028">
            <v>0</v>
          </cell>
          <cell r="F1028">
            <v>1.2428140118181497</v>
          </cell>
          <cell r="G1028">
            <v>35.59747361064582</v>
          </cell>
          <cell r="H1028">
            <v>1.9414335091117956</v>
          </cell>
          <cell r="I1028">
            <v>55.6077799656663</v>
          </cell>
          <cell r="J1028">
            <v>0.0208</v>
          </cell>
          <cell r="K1028">
            <v>0.5957669000031951</v>
          </cell>
          <cell r="L1028">
            <v>0.13061334846227826</v>
          </cell>
          <cell r="M1028">
            <v>3.741111043865798</v>
          </cell>
          <cell r="N1028">
            <v>0.36961273002649375</v>
          </cell>
          <cell r="O1028">
            <v>10.586684152384713</v>
          </cell>
          <cell r="P1028" t="str">
            <v>G4</v>
          </cell>
          <cell r="Q1028" t="str">
            <v>MAJOR</v>
          </cell>
          <cell r="R1028" t="str">
            <v>Highly permeable geology and not in any SPZ</v>
          </cell>
        </row>
        <row r="1029">
          <cell r="A1029" t="str">
            <v>SHREW157</v>
          </cell>
          <cell r="B1029">
            <v>873</v>
          </cell>
          <cell r="C1029">
            <v>0.15008380999999998</v>
          </cell>
          <cell r="D1029">
            <v>0</v>
          </cell>
          <cell r="E1029">
            <v>0</v>
          </cell>
          <cell r="F1029">
            <v>0</v>
          </cell>
          <cell r="G1029">
            <v>0</v>
          </cell>
          <cell r="H1029">
            <v>0</v>
          </cell>
          <cell r="I1029">
            <v>0</v>
          </cell>
          <cell r="J1029">
            <v>0</v>
          </cell>
          <cell r="K1029">
            <v>0</v>
          </cell>
          <cell r="L1029">
            <v>0</v>
          </cell>
          <cell r="M1029">
            <v>0</v>
          </cell>
          <cell r="N1029">
            <v>0</v>
          </cell>
          <cell r="O1029">
            <v>0</v>
          </cell>
          <cell r="P1029" t="str">
            <v>G4</v>
          </cell>
          <cell r="Q1029" t="str">
            <v>MAJOR</v>
          </cell>
          <cell r="R1029" t="str">
            <v>Highly permeable geology and not in any SPZ</v>
          </cell>
        </row>
        <row r="1030">
          <cell r="A1030" t="str">
            <v>SHREW158</v>
          </cell>
          <cell r="B1030">
            <v>874</v>
          </cell>
          <cell r="C1030">
            <v>2.34400870486</v>
          </cell>
          <cell r="D1030">
            <v>0</v>
          </cell>
          <cell r="E1030">
            <v>0</v>
          </cell>
          <cell r="F1030">
            <v>0</v>
          </cell>
          <cell r="G1030">
            <v>0</v>
          </cell>
          <cell r="H1030">
            <v>0</v>
          </cell>
          <cell r="I1030">
            <v>0</v>
          </cell>
          <cell r="J1030">
            <v>0</v>
          </cell>
          <cell r="K1030">
            <v>0</v>
          </cell>
          <cell r="L1030">
            <v>0</v>
          </cell>
          <cell r="M1030">
            <v>0</v>
          </cell>
          <cell r="N1030">
            <v>0</v>
          </cell>
          <cell r="O1030">
            <v>0</v>
          </cell>
          <cell r="P1030" t="str">
            <v>G4</v>
          </cell>
          <cell r="Q1030" t="str">
            <v>MAJOR</v>
          </cell>
          <cell r="R1030" t="str">
            <v>Highly permeable geology and not in any SPZ</v>
          </cell>
        </row>
        <row r="1031">
          <cell r="A1031" t="str">
            <v>SHREW159</v>
          </cell>
          <cell r="B1031">
            <v>848</v>
          </cell>
          <cell r="C1031">
            <v>0.1668743205</v>
          </cell>
          <cell r="D1031">
            <v>0</v>
          </cell>
          <cell r="E1031">
            <v>0</v>
          </cell>
          <cell r="F1031">
            <v>0</v>
          </cell>
          <cell r="G1031">
            <v>0</v>
          </cell>
          <cell r="H1031">
            <v>0</v>
          </cell>
          <cell r="I1031">
            <v>0</v>
          </cell>
          <cell r="J1031">
            <v>0</v>
          </cell>
          <cell r="K1031">
            <v>0</v>
          </cell>
          <cell r="L1031">
            <v>0</v>
          </cell>
          <cell r="M1031">
            <v>0</v>
          </cell>
          <cell r="N1031">
            <v>0</v>
          </cell>
          <cell r="O1031">
            <v>0</v>
          </cell>
          <cell r="P1031" t="str">
            <v>G4</v>
          </cell>
          <cell r="Q1031" t="str">
            <v>MAJOR</v>
          </cell>
          <cell r="R1031" t="str">
            <v>Highly permeable geology and not in any SPZ</v>
          </cell>
        </row>
        <row r="1032">
          <cell r="A1032" t="str">
            <v>SHREW160</v>
          </cell>
          <cell r="B1032">
            <v>875</v>
          </cell>
          <cell r="C1032">
            <v>0.7234300972</v>
          </cell>
          <cell r="D1032">
            <v>0.7198595250042114</v>
          </cell>
          <cell r="E1032">
            <v>99.5064385336457</v>
          </cell>
          <cell r="F1032">
            <v>0.7089792541911982</v>
          </cell>
          <cell r="G1032">
            <v>98.00245482393764</v>
          </cell>
          <cell r="H1032">
            <v>0.7234300971998551</v>
          </cell>
          <cell r="I1032">
            <v>99.99999999997996</v>
          </cell>
          <cell r="J1032">
            <v>0.0156</v>
          </cell>
          <cell r="K1032">
            <v>2.1563935562508414</v>
          </cell>
          <cell r="L1032">
            <v>0.3048</v>
          </cell>
          <cell r="M1032">
            <v>42.132612560593365</v>
          </cell>
          <cell r="N1032">
            <v>0.5947774077718398</v>
          </cell>
          <cell r="O1032">
            <v>82.21629291812658</v>
          </cell>
          <cell r="P1032" t="str">
            <v>M4</v>
          </cell>
          <cell r="Q1032" t="str">
            <v>MINOR</v>
          </cell>
          <cell r="R1032" t="str">
            <v>Infiltration or attenuation depending on site characteristics, and not in any SPZ</v>
          </cell>
        </row>
        <row r="1033">
          <cell r="A1033" t="str">
            <v>SHREW161</v>
          </cell>
          <cell r="B1033">
            <v>849</v>
          </cell>
          <cell r="C1033">
            <v>0.342872566</v>
          </cell>
          <cell r="D1033">
            <v>0.3014401703357736</v>
          </cell>
          <cell r="E1033">
            <v>87.91609484900393</v>
          </cell>
          <cell r="F1033">
            <v>0.3428725660012886</v>
          </cell>
          <cell r="G1033">
            <v>100.00000000037583</v>
          </cell>
          <cell r="H1033">
            <v>0.3428725660012886</v>
          </cell>
          <cell r="I1033">
            <v>100.00000000037583</v>
          </cell>
          <cell r="J1033">
            <v>0.004482320573905177</v>
          </cell>
          <cell r="K1033">
            <v>1.3072846936098053</v>
          </cell>
          <cell r="L1033">
            <v>0.021837605619602084</v>
          </cell>
          <cell r="M1033">
            <v>6.369015134212308</v>
          </cell>
          <cell r="N1033">
            <v>0.04030545717670585</v>
          </cell>
          <cell r="O1033">
            <v>11.75522954400086</v>
          </cell>
          <cell r="P1033" t="str">
            <v>M4</v>
          </cell>
          <cell r="Q1033" t="str">
            <v>MINOR</v>
          </cell>
          <cell r="R1033" t="str">
            <v>Infiltration or attenuation depending on site characteristics, and not in any SPZ</v>
          </cell>
        </row>
        <row r="1034">
          <cell r="A1034" t="str">
            <v>SHREW162</v>
          </cell>
          <cell r="B1034">
            <v>876</v>
          </cell>
          <cell r="C1034">
            <v>3.4168139767</v>
          </cell>
          <cell r="D1034">
            <v>0</v>
          </cell>
          <cell r="E1034">
            <v>0</v>
          </cell>
          <cell r="F1034">
            <v>0</v>
          </cell>
          <cell r="G1034">
            <v>0</v>
          </cell>
          <cell r="H1034">
            <v>0</v>
          </cell>
          <cell r="I1034">
            <v>0</v>
          </cell>
          <cell r="J1034">
            <v>0</v>
          </cell>
          <cell r="K1034">
            <v>0</v>
          </cell>
          <cell r="L1034">
            <v>0.03160061731999888</v>
          </cell>
          <cell r="M1034">
            <v>0.9248562413842363</v>
          </cell>
          <cell r="N1034">
            <v>0.16981133526792228</v>
          </cell>
          <cell r="O1034">
            <v>4.969873584745989</v>
          </cell>
          <cell r="P1034" t="str">
            <v>G3</v>
          </cell>
          <cell r="Q1034" t="str">
            <v>MAJOR</v>
          </cell>
          <cell r="R1034" t="str">
            <v>Highly permeable geology and unlikely to be concerns over groundwater pollution</v>
          </cell>
        </row>
        <row r="1035">
          <cell r="A1035" t="str">
            <v>SHREW163</v>
          </cell>
          <cell r="B1035">
            <v>850</v>
          </cell>
          <cell r="C1035">
            <v>36.3423201931</v>
          </cell>
          <cell r="D1035">
            <v>3.8055934920762664</v>
          </cell>
          <cell r="E1035">
            <v>10.471520452892829</v>
          </cell>
          <cell r="F1035">
            <v>4.503846196445335</v>
          </cell>
          <cell r="G1035">
            <v>12.392841658195618</v>
          </cell>
          <cell r="H1035">
            <v>6.234555388062115</v>
          </cell>
          <cell r="I1035">
            <v>17.15508353604186</v>
          </cell>
          <cell r="J1035">
            <v>0.13910338498636535</v>
          </cell>
          <cell r="K1035">
            <v>0.38275867981806977</v>
          </cell>
          <cell r="L1035">
            <v>0.4045999358913116</v>
          </cell>
          <cell r="M1035">
            <v>1.1133024356769865</v>
          </cell>
          <cell r="N1035">
            <v>1.1805311937019674</v>
          </cell>
          <cell r="O1035">
            <v>3.248364956968556</v>
          </cell>
          <cell r="P1035" t="str">
            <v>M4</v>
          </cell>
          <cell r="Q1035" t="str">
            <v>MINOR</v>
          </cell>
          <cell r="R1035" t="str">
            <v>Infiltration or attenuation depending on site characteristics, and not in any SPZ</v>
          </cell>
        </row>
        <row r="1036">
          <cell r="A1036" t="str">
            <v>SHREW163</v>
          </cell>
          <cell r="B1036">
            <v>905</v>
          </cell>
          <cell r="C1036">
            <v>40.9405655192</v>
          </cell>
          <cell r="D1036">
            <v>7.0737837752170165</v>
          </cell>
          <cell r="E1036">
            <v>17.278177977047253</v>
          </cell>
          <cell r="F1036">
            <v>8.064523971773339</v>
          </cell>
          <cell r="G1036">
            <v>19.698125488743674</v>
          </cell>
          <cell r="H1036">
            <v>10.032557618887317</v>
          </cell>
          <cell r="I1036">
            <v>24.505175958505813</v>
          </cell>
          <cell r="J1036">
            <v>0.24336860436086102</v>
          </cell>
          <cell r="K1036">
            <v>0.5944436801849449</v>
          </cell>
          <cell r="L1036">
            <v>0.6148556230835133</v>
          </cell>
          <cell r="M1036">
            <v>1.5018249388742881</v>
          </cell>
          <cell r="N1036">
            <v>2.0322206365215205</v>
          </cell>
          <cell r="O1036">
            <v>4.963831375432431</v>
          </cell>
          <cell r="P1036" t="str">
            <v>M4</v>
          </cell>
          <cell r="Q1036" t="str">
            <v>MINOR</v>
          </cell>
          <cell r="R1036" t="str">
            <v>Infiltration or attenuation depending on site characteristics, and not in any SPZ</v>
          </cell>
        </row>
        <row r="1037">
          <cell r="A1037" t="str">
            <v>SHREW165</v>
          </cell>
          <cell r="B1037">
            <v>877</v>
          </cell>
          <cell r="C1037">
            <v>2.3586328925</v>
          </cell>
          <cell r="D1037">
            <v>0</v>
          </cell>
          <cell r="E1037">
            <v>0</v>
          </cell>
          <cell r="F1037">
            <v>2.134753731391931</v>
          </cell>
          <cell r="G1037">
            <v>90.50809637142085</v>
          </cell>
          <cell r="H1037">
            <v>2.1971632702144364</v>
          </cell>
          <cell r="I1037">
            <v>93.15410114057995</v>
          </cell>
          <cell r="J1037">
            <v>0</v>
          </cell>
          <cell r="K1037">
            <v>0</v>
          </cell>
          <cell r="L1037">
            <v>0.012092624325962623</v>
          </cell>
          <cell r="M1037">
            <v>0.51269633203263</v>
          </cell>
          <cell r="N1037">
            <v>0.10773085956935731</v>
          </cell>
          <cell r="O1037">
            <v>4.5675128126942</v>
          </cell>
          <cell r="P1037" t="str">
            <v>G4</v>
          </cell>
          <cell r="Q1037" t="str">
            <v>MAJOR</v>
          </cell>
          <cell r="R1037" t="str">
            <v>Highly permeable geology and not in any SPZ</v>
          </cell>
        </row>
        <row r="1038">
          <cell r="A1038" t="str">
            <v>SHREW166</v>
          </cell>
          <cell r="B1038">
            <v>878</v>
          </cell>
          <cell r="C1038">
            <v>0.0613404348501</v>
          </cell>
          <cell r="D1038">
            <v>0</v>
          </cell>
          <cell r="E1038">
            <v>0</v>
          </cell>
          <cell r="F1038">
            <v>0</v>
          </cell>
          <cell r="G1038">
            <v>0</v>
          </cell>
          <cell r="H1038">
            <v>0</v>
          </cell>
          <cell r="I1038">
            <v>0</v>
          </cell>
          <cell r="J1038">
            <v>0</v>
          </cell>
          <cell r="K1038">
            <v>0</v>
          </cell>
          <cell r="L1038">
            <v>0</v>
          </cell>
          <cell r="M1038">
            <v>0</v>
          </cell>
          <cell r="N1038">
            <v>0</v>
          </cell>
          <cell r="O1038">
            <v>0</v>
          </cell>
          <cell r="P1038" t="str">
            <v>M4</v>
          </cell>
          <cell r="Q1038" t="str">
            <v>MINOR</v>
          </cell>
          <cell r="R1038" t="str">
            <v>Infiltration or attenuation depending on site characteristics, and not in any SPZ</v>
          </cell>
        </row>
        <row r="1039">
          <cell r="A1039" t="str">
            <v>SHREW167</v>
          </cell>
          <cell r="B1039">
            <v>896</v>
          </cell>
          <cell r="C1039">
            <v>0.18643783719999998</v>
          </cell>
          <cell r="D1039">
            <v>0</v>
          </cell>
          <cell r="E1039">
            <v>0</v>
          </cell>
          <cell r="F1039">
            <v>0</v>
          </cell>
          <cell r="G1039">
            <v>0</v>
          </cell>
          <cell r="H1039">
            <v>0</v>
          </cell>
          <cell r="I1039">
            <v>0</v>
          </cell>
          <cell r="J1039">
            <v>0</v>
          </cell>
          <cell r="K1039">
            <v>0</v>
          </cell>
          <cell r="L1039">
            <v>5.318109979450106E-07</v>
          </cell>
          <cell r="M1039">
            <v>0.0002852484269995654</v>
          </cell>
          <cell r="N1039">
            <v>0.0261078520868769</v>
          </cell>
          <cell r="O1039">
            <v>14.003515852240803</v>
          </cell>
          <cell r="P1039" t="str">
            <v>M4</v>
          </cell>
          <cell r="Q1039" t="str">
            <v>MINOR</v>
          </cell>
          <cell r="R1039" t="str">
            <v>Infiltration or attenuation depending on site characteristics, and not in any SPZ</v>
          </cell>
        </row>
        <row r="1040">
          <cell r="A1040" t="str">
            <v>SHREW168</v>
          </cell>
          <cell r="B1040">
            <v>851</v>
          </cell>
          <cell r="C1040">
            <v>0.40087575945</v>
          </cell>
          <cell r="D1040">
            <v>0</v>
          </cell>
          <cell r="E1040">
            <v>0</v>
          </cell>
          <cell r="F1040">
            <v>0</v>
          </cell>
          <cell r="G1040">
            <v>0</v>
          </cell>
          <cell r="H1040">
            <v>0</v>
          </cell>
          <cell r="I1040">
            <v>0</v>
          </cell>
          <cell r="J1040">
            <v>0.02171536864255408</v>
          </cell>
          <cell r="K1040">
            <v>5.416982227198643</v>
          </cell>
          <cell r="L1040">
            <v>0.08414438017195361</v>
          </cell>
          <cell r="M1040">
            <v>20.990139260951914</v>
          </cell>
          <cell r="N1040">
            <v>0.13261128985176607</v>
          </cell>
          <cell r="O1040">
            <v>33.08039628879238</v>
          </cell>
          <cell r="P1040" t="str">
            <v>M4</v>
          </cell>
          <cell r="Q1040" t="str">
            <v>MINOR</v>
          </cell>
          <cell r="R1040" t="str">
            <v>Infiltration or attenuation depending on site characteristics, and not in any SPZ</v>
          </cell>
        </row>
        <row r="1041">
          <cell r="A1041" t="str">
            <v>SHREW169</v>
          </cell>
          <cell r="B1041">
            <v>904</v>
          </cell>
          <cell r="C1041">
            <v>0.05244948415</v>
          </cell>
          <cell r="D1041">
            <v>0</v>
          </cell>
          <cell r="E1041">
            <v>0</v>
          </cell>
          <cell r="F1041">
            <v>0</v>
          </cell>
          <cell r="G1041">
            <v>0</v>
          </cell>
          <cell r="H1041">
            <v>0.013743722015298585</v>
          </cell>
          <cell r="I1041">
            <v>26.20373152954753</v>
          </cell>
          <cell r="J1041">
            <v>0</v>
          </cell>
          <cell r="K1041">
            <v>0</v>
          </cell>
          <cell r="L1041">
            <v>0</v>
          </cell>
          <cell r="M1041">
            <v>0</v>
          </cell>
          <cell r="N1041">
            <v>0</v>
          </cell>
          <cell r="O1041">
            <v>0</v>
          </cell>
          <cell r="P1041" t="str">
            <v>M4</v>
          </cell>
          <cell r="Q1041" t="str">
            <v>MINOR</v>
          </cell>
          <cell r="R1041" t="str">
            <v>Infiltration or attenuation depending on site characteristics, and not in any SPZ</v>
          </cell>
        </row>
        <row r="1042">
          <cell r="A1042" t="str">
            <v>SHREW170</v>
          </cell>
          <cell r="B1042">
            <v>879</v>
          </cell>
          <cell r="C1042">
            <v>0.23796243800000003</v>
          </cell>
          <cell r="D1042">
            <v>0</v>
          </cell>
          <cell r="E1042">
            <v>0</v>
          </cell>
          <cell r="F1042">
            <v>0</v>
          </cell>
          <cell r="G1042">
            <v>0</v>
          </cell>
          <cell r="H1042">
            <v>0</v>
          </cell>
          <cell r="I1042">
            <v>0</v>
          </cell>
          <cell r="J1042">
            <v>0</v>
          </cell>
          <cell r="K1042">
            <v>0</v>
          </cell>
          <cell r="L1042">
            <v>0</v>
          </cell>
          <cell r="M1042">
            <v>0</v>
          </cell>
          <cell r="N1042">
            <v>0</v>
          </cell>
          <cell r="O1042">
            <v>0</v>
          </cell>
          <cell r="P1042" t="str">
            <v>M4</v>
          </cell>
          <cell r="Q1042" t="str">
            <v>MINOR</v>
          </cell>
          <cell r="R1042" t="str">
            <v>Infiltration or attenuation depending on site characteristics, and not in any SPZ</v>
          </cell>
        </row>
        <row r="1043">
          <cell r="A1043" t="str">
            <v>SHREW171</v>
          </cell>
          <cell r="B1043">
            <v>897</v>
          </cell>
          <cell r="C1043">
            <v>0.0435742648</v>
          </cell>
          <cell r="D1043">
            <v>0</v>
          </cell>
          <cell r="E1043">
            <v>0</v>
          </cell>
          <cell r="F1043">
            <v>0</v>
          </cell>
          <cell r="G1043">
            <v>0</v>
          </cell>
          <cell r="H1043">
            <v>0.04189950548625187</v>
          </cell>
          <cell r="I1043">
            <v>96.15654028487904</v>
          </cell>
          <cell r="J1043">
            <v>0</v>
          </cell>
          <cell r="K1043">
            <v>0</v>
          </cell>
          <cell r="L1043">
            <v>0</v>
          </cell>
          <cell r="M1043">
            <v>0</v>
          </cell>
          <cell r="N1043">
            <v>0</v>
          </cell>
          <cell r="O1043">
            <v>0</v>
          </cell>
          <cell r="P1043" t="str">
            <v>M4</v>
          </cell>
          <cell r="Q1043" t="str">
            <v>MINOR</v>
          </cell>
          <cell r="R1043" t="str">
            <v>Infiltration or attenuation depending on site characteristics, and not in any SPZ</v>
          </cell>
        </row>
        <row r="1044">
          <cell r="A1044" t="str">
            <v>SHREW172</v>
          </cell>
          <cell r="B1044">
            <v>898</v>
          </cell>
          <cell r="C1044">
            <v>0.011755442</v>
          </cell>
          <cell r="D1044">
            <v>0</v>
          </cell>
          <cell r="E1044">
            <v>0</v>
          </cell>
          <cell r="F1044">
            <v>0.011127705411599433</v>
          </cell>
          <cell r="G1044">
            <v>94.66003414928535</v>
          </cell>
          <cell r="H1044">
            <v>0.01175544199956818</v>
          </cell>
          <cell r="I1044">
            <v>99.99999999632664</v>
          </cell>
          <cell r="J1044">
            <v>0</v>
          </cell>
          <cell r="K1044">
            <v>0</v>
          </cell>
          <cell r="L1044">
            <v>0.00036591587190222877</v>
          </cell>
          <cell r="M1044">
            <v>3.1127359728560506</v>
          </cell>
          <cell r="N1044">
            <v>0.00036591587190222877</v>
          </cell>
          <cell r="O1044">
            <v>3.1127359728560506</v>
          </cell>
          <cell r="P1044" t="str">
            <v>M4</v>
          </cell>
          <cell r="Q1044" t="str">
            <v>MINOR</v>
          </cell>
          <cell r="R1044" t="str">
            <v>Infiltration or attenuation depending on site characteristics, and not in any SPZ</v>
          </cell>
        </row>
        <row r="1045">
          <cell r="A1045" t="str">
            <v>SHREW173</v>
          </cell>
          <cell r="B1045">
            <v>852</v>
          </cell>
          <cell r="C1045">
            <v>1.6072467877499999</v>
          </cell>
          <cell r="D1045">
            <v>0</v>
          </cell>
          <cell r="E1045">
            <v>0</v>
          </cell>
          <cell r="F1045">
            <v>0</v>
          </cell>
          <cell r="G1045">
            <v>0</v>
          </cell>
          <cell r="H1045">
            <v>0</v>
          </cell>
          <cell r="I1045">
            <v>0</v>
          </cell>
          <cell r="J1045">
            <v>0</v>
          </cell>
          <cell r="K1045">
            <v>0</v>
          </cell>
          <cell r="L1045">
            <v>0</v>
          </cell>
          <cell r="M1045">
            <v>0</v>
          </cell>
          <cell r="N1045">
            <v>0.03040915512498658</v>
          </cell>
          <cell r="O1045">
            <v>1.8920028558623934</v>
          </cell>
          <cell r="P1045" t="str">
            <v>M4</v>
          </cell>
          <cell r="Q1045" t="str">
            <v>MINOR</v>
          </cell>
          <cell r="R1045" t="str">
            <v>Infiltration or attenuation depending on site characteristics, and not in any SPZ</v>
          </cell>
        </row>
        <row r="1046">
          <cell r="A1046" t="str">
            <v>SHREW174</v>
          </cell>
          <cell r="B1046">
            <v>863</v>
          </cell>
          <cell r="C1046">
            <v>0.3344929438</v>
          </cell>
          <cell r="D1046">
            <v>0</v>
          </cell>
          <cell r="E1046">
            <v>0</v>
          </cell>
          <cell r="F1046">
            <v>0</v>
          </cell>
          <cell r="G1046">
            <v>0</v>
          </cell>
          <cell r="H1046">
            <v>0</v>
          </cell>
          <cell r="I1046">
            <v>0</v>
          </cell>
          <cell r="J1046">
            <v>0</v>
          </cell>
          <cell r="K1046">
            <v>0</v>
          </cell>
          <cell r="L1046">
            <v>0</v>
          </cell>
          <cell r="M1046">
            <v>0</v>
          </cell>
          <cell r="N1046">
            <v>0</v>
          </cell>
          <cell r="O1046">
            <v>0</v>
          </cell>
          <cell r="P1046" t="str">
            <v>M4</v>
          </cell>
          <cell r="Q1046" t="str">
            <v>MINOR</v>
          </cell>
          <cell r="R1046" t="str">
            <v>Infiltration or attenuation depending on site characteristics, and not in any SPZ</v>
          </cell>
        </row>
        <row r="1047">
          <cell r="A1047" t="str">
            <v>SHREW175</v>
          </cell>
          <cell r="B1047">
            <v>880</v>
          </cell>
          <cell r="C1047">
            <v>0.28526445155</v>
          </cell>
          <cell r="D1047">
            <v>0</v>
          </cell>
          <cell r="E1047">
            <v>0</v>
          </cell>
          <cell r="F1047">
            <v>0</v>
          </cell>
          <cell r="G1047">
            <v>0</v>
          </cell>
          <cell r="H1047">
            <v>0</v>
          </cell>
          <cell r="I1047">
            <v>0</v>
          </cell>
          <cell r="J1047">
            <v>0.0006972199998795986</v>
          </cell>
          <cell r="K1047">
            <v>0.24441180669067444</v>
          </cell>
          <cell r="L1047">
            <v>0.0014972399998456239</v>
          </cell>
          <cell r="M1047">
            <v>0.5248603503557098</v>
          </cell>
          <cell r="N1047">
            <v>0.01874492414823219</v>
          </cell>
          <cell r="O1047">
            <v>6.571069071656359</v>
          </cell>
          <cell r="P1047" t="str">
            <v>G4</v>
          </cell>
          <cell r="Q1047" t="str">
            <v>MAJOR</v>
          </cell>
          <cell r="R1047" t="str">
            <v>Highly permeable geology and not in any SPZ</v>
          </cell>
        </row>
        <row r="1048">
          <cell r="A1048" t="str">
            <v>SHREW176</v>
          </cell>
          <cell r="B1048">
            <v>881</v>
          </cell>
          <cell r="C1048">
            <v>0.10655195859999998</v>
          </cell>
          <cell r="D1048">
            <v>0</v>
          </cell>
          <cell r="E1048">
            <v>0</v>
          </cell>
          <cell r="F1048">
            <v>0</v>
          </cell>
          <cell r="G1048">
            <v>0</v>
          </cell>
          <cell r="H1048">
            <v>0</v>
          </cell>
          <cell r="I1048">
            <v>0</v>
          </cell>
          <cell r="J1048">
            <v>0</v>
          </cell>
          <cell r="K1048">
            <v>0</v>
          </cell>
          <cell r="L1048">
            <v>0</v>
          </cell>
          <cell r="M1048">
            <v>0</v>
          </cell>
          <cell r="N1048">
            <v>0</v>
          </cell>
          <cell r="O1048">
            <v>0</v>
          </cell>
          <cell r="P1048" t="str">
            <v>G3</v>
          </cell>
          <cell r="Q1048" t="str">
            <v>MAJOR</v>
          </cell>
          <cell r="R1048" t="str">
            <v>Highly permeable geology and unlikely to be concerns over groundwater pollution</v>
          </cell>
        </row>
        <row r="1049">
          <cell r="A1049" t="str">
            <v>SHREW177</v>
          </cell>
          <cell r="B1049">
            <v>899</v>
          </cell>
          <cell r="C1049">
            <v>1.1302261433</v>
          </cell>
          <cell r="D1049">
            <v>0</v>
          </cell>
          <cell r="E1049">
            <v>0</v>
          </cell>
          <cell r="F1049">
            <v>0</v>
          </cell>
          <cell r="G1049">
            <v>0</v>
          </cell>
          <cell r="H1049">
            <v>0</v>
          </cell>
          <cell r="I1049">
            <v>0</v>
          </cell>
          <cell r="J1049">
            <v>0</v>
          </cell>
          <cell r="K1049">
            <v>0</v>
          </cell>
          <cell r="L1049">
            <v>0</v>
          </cell>
          <cell r="M1049">
            <v>0</v>
          </cell>
          <cell r="N1049">
            <v>0.1863905603320069</v>
          </cell>
          <cell r="O1049">
            <v>16.49143947314733</v>
          </cell>
          <cell r="P1049" t="str">
            <v>M4</v>
          </cell>
          <cell r="Q1049" t="str">
            <v>MINOR</v>
          </cell>
          <cell r="R1049" t="str">
            <v>Infiltration or attenuation depending on site characteristics, and not in any SPZ</v>
          </cell>
        </row>
        <row r="1050">
          <cell r="A1050" t="str">
            <v>SHREW178</v>
          </cell>
          <cell r="B1050">
            <v>882</v>
          </cell>
          <cell r="C1050">
            <v>1.80395132625</v>
          </cell>
          <cell r="D1050">
            <v>0</v>
          </cell>
          <cell r="E1050">
            <v>0</v>
          </cell>
          <cell r="F1050">
            <v>0</v>
          </cell>
          <cell r="G1050">
            <v>0</v>
          </cell>
          <cell r="H1050">
            <v>0</v>
          </cell>
          <cell r="I1050">
            <v>0</v>
          </cell>
          <cell r="J1050">
            <v>0</v>
          </cell>
          <cell r="K1050">
            <v>0</v>
          </cell>
          <cell r="L1050">
            <v>0</v>
          </cell>
          <cell r="M1050">
            <v>0</v>
          </cell>
          <cell r="N1050">
            <v>0</v>
          </cell>
          <cell r="O1050">
            <v>0</v>
          </cell>
          <cell r="P1050" t="str">
            <v>M4</v>
          </cell>
          <cell r="Q1050" t="str">
            <v>MINOR</v>
          </cell>
          <cell r="R1050" t="str">
            <v>Infiltration or attenuation depending on site characteristics, and not in any SPZ</v>
          </cell>
        </row>
        <row r="1051">
          <cell r="A1051" t="str">
            <v>SHREW179</v>
          </cell>
          <cell r="B1051">
            <v>883</v>
          </cell>
          <cell r="C1051">
            <v>0.46029190179999996</v>
          </cell>
          <cell r="D1051">
            <v>0</v>
          </cell>
          <cell r="E1051">
            <v>0</v>
          </cell>
          <cell r="F1051">
            <v>0</v>
          </cell>
          <cell r="G1051">
            <v>0</v>
          </cell>
          <cell r="H1051">
            <v>0</v>
          </cell>
          <cell r="I1051">
            <v>0</v>
          </cell>
          <cell r="J1051">
            <v>0</v>
          </cell>
          <cell r="K1051">
            <v>0</v>
          </cell>
          <cell r="L1051">
            <v>0</v>
          </cell>
          <cell r="M1051">
            <v>0</v>
          </cell>
          <cell r="N1051">
            <v>0.021568852544997973</v>
          </cell>
          <cell r="O1051">
            <v>4.685907455823498</v>
          </cell>
          <cell r="P1051" t="str">
            <v>M4</v>
          </cell>
          <cell r="Q1051" t="str">
            <v>MINOR</v>
          </cell>
          <cell r="R1051" t="str">
            <v>Infiltration or attenuation depending on site characteristics, and not in any SPZ</v>
          </cell>
        </row>
        <row r="1052">
          <cell r="A1052" t="str">
            <v>SHREW180</v>
          </cell>
          <cell r="B1052">
            <v>884</v>
          </cell>
          <cell r="C1052">
            <v>0.2463506351</v>
          </cell>
          <cell r="D1052">
            <v>0</v>
          </cell>
          <cell r="E1052">
            <v>0</v>
          </cell>
          <cell r="F1052">
            <v>0</v>
          </cell>
          <cell r="G1052">
            <v>0</v>
          </cell>
          <cell r="H1052">
            <v>0</v>
          </cell>
          <cell r="I1052">
            <v>0</v>
          </cell>
          <cell r="J1052">
            <v>0</v>
          </cell>
          <cell r="K1052">
            <v>0</v>
          </cell>
          <cell r="L1052">
            <v>0</v>
          </cell>
          <cell r="M1052">
            <v>0</v>
          </cell>
          <cell r="N1052">
            <v>0</v>
          </cell>
          <cell r="O1052">
            <v>0</v>
          </cell>
          <cell r="P1052" t="str">
            <v>M4</v>
          </cell>
          <cell r="Q1052" t="str">
            <v>MINOR</v>
          </cell>
          <cell r="R1052" t="str">
            <v>Infiltration or attenuation depending on site characteristics, and not in any SPZ</v>
          </cell>
        </row>
        <row r="1053">
          <cell r="A1053" t="str">
            <v>SHREW181</v>
          </cell>
          <cell r="B1053">
            <v>885</v>
          </cell>
          <cell r="C1053">
            <v>0.5752455541</v>
          </cell>
          <cell r="D1053">
            <v>0</v>
          </cell>
          <cell r="E1053">
            <v>0</v>
          </cell>
          <cell r="F1053">
            <v>0</v>
          </cell>
          <cell r="G1053">
            <v>0</v>
          </cell>
          <cell r="H1053">
            <v>0</v>
          </cell>
          <cell r="I1053">
            <v>0</v>
          </cell>
          <cell r="J1053">
            <v>0</v>
          </cell>
          <cell r="K1053">
            <v>0</v>
          </cell>
          <cell r="L1053">
            <v>0</v>
          </cell>
          <cell r="M1053">
            <v>0</v>
          </cell>
          <cell r="N1053">
            <v>0</v>
          </cell>
          <cell r="O1053">
            <v>0</v>
          </cell>
          <cell r="P1053" t="str">
            <v>M4</v>
          </cell>
          <cell r="Q1053" t="str">
            <v>MINOR</v>
          </cell>
          <cell r="R1053" t="str">
            <v>Infiltration or attenuation depending on site characteristics, and not in any SPZ</v>
          </cell>
        </row>
        <row r="1054">
          <cell r="A1054" t="str">
            <v>SHREW182</v>
          </cell>
          <cell r="B1054">
            <v>900</v>
          </cell>
          <cell r="C1054">
            <v>0.572413523167</v>
          </cell>
          <cell r="D1054">
            <v>2.8235041034566437E-05</v>
          </cell>
          <cell r="E1054">
            <v>0.004932629976725575</v>
          </cell>
          <cell r="F1054">
            <v>0.00596607759986972</v>
          </cell>
          <cell r="G1054">
            <v>1.0422670601597814</v>
          </cell>
          <cell r="H1054">
            <v>0.054681023432024356</v>
          </cell>
          <cell r="I1054">
            <v>9.552713417651267</v>
          </cell>
          <cell r="J1054">
            <v>0</v>
          </cell>
          <cell r="K1054">
            <v>0</v>
          </cell>
          <cell r="L1054">
            <v>0</v>
          </cell>
          <cell r="M1054">
            <v>0</v>
          </cell>
          <cell r="N1054">
            <v>0.0038865050060305968</v>
          </cell>
          <cell r="O1054">
            <v>0.6789680622022481</v>
          </cell>
          <cell r="P1054" t="str">
            <v>M4</v>
          </cell>
          <cell r="Q1054" t="str">
            <v>MINOR</v>
          </cell>
          <cell r="R1054" t="str">
            <v>Infiltration or attenuation depending on site characteristics, and not in any SPZ</v>
          </cell>
        </row>
        <row r="1055">
          <cell r="A1055" t="str">
            <v>SHREW183</v>
          </cell>
          <cell r="B1055">
            <v>901</v>
          </cell>
          <cell r="C1055">
            <v>1.22282094455</v>
          </cell>
          <cell r="D1055">
            <v>0</v>
          </cell>
          <cell r="E1055">
            <v>0</v>
          </cell>
          <cell r="F1055">
            <v>0</v>
          </cell>
          <cell r="G1055">
            <v>0</v>
          </cell>
          <cell r="H1055">
            <v>0</v>
          </cell>
          <cell r="I1055">
            <v>0</v>
          </cell>
          <cell r="J1055">
            <v>0.0013516359135358768</v>
          </cell>
          <cell r="K1055">
            <v>0.11053424620832619</v>
          </cell>
          <cell r="L1055">
            <v>0.006630401155268292</v>
          </cell>
          <cell r="M1055">
            <v>0.5422217524830089</v>
          </cell>
          <cell r="N1055">
            <v>0.035899512666222426</v>
          </cell>
          <cell r="O1055">
            <v>2.9357947151807657</v>
          </cell>
          <cell r="P1055" t="str">
            <v>M4</v>
          </cell>
          <cell r="Q1055" t="str">
            <v>MINOR</v>
          </cell>
          <cell r="R1055" t="str">
            <v>Infiltration or attenuation depending on site characteristics, and not in any SPZ</v>
          </cell>
        </row>
        <row r="1056">
          <cell r="A1056" t="str">
            <v>SHREW184</v>
          </cell>
          <cell r="B1056">
            <v>886</v>
          </cell>
          <cell r="C1056">
            <v>0.17621483840000002</v>
          </cell>
          <cell r="D1056">
            <v>0</v>
          </cell>
          <cell r="E1056">
            <v>0</v>
          </cell>
          <cell r="F1056">
            <v>0</v>
          </cell>
          <cell r="G1056">
            <v>0</v>
          </cell>
          <cell r="H1056">
            <v>0</v>
          </cell>
          <cell r="I1056">
            <v>0</v>
          </cell>
          <cell r="J1056">
            <v>0</v>
          </cell>
          <cell r="K1056">
            <v>0</v>
          </cell>
          <cell r="L1056">
            <v>0</v>
          </cell>
          <cell r="M1056">
            <v>0</v>
          </cell>
          <cell r="N1056">
            <v>5.0625468941367736E-05</v>
          </cell>
          <cell r="O1056">
            <v>0.028729401792174918</v>
          </cell>
          <cell r="P1056" t="str">
            <v>M4</v>
          </cell>
          <cell r="Q1056" t="str">
            <v>MINOR</v>
          </cell>
          <cell r="R1056" t="str">
            <v>Infiltration or attenuation depending on site characteristics, and not in any SPZ</v>
          </cell>
        </row>
        <row r="1057">
          <cell r="A1057" t="str">
            <v>SHREW185</v>
          </cell>
          <cell r="B1057">
            <v>887</v>
          </cell>
          <cell r="C1057">
            <v>0.22827277865</v>
          </cell>
          <cell r="D1057">
            <v>0.2282727786524138</v>
          </cell>
          <cell r="E1057">
            <v>100.00000000105742</v>
          </cell>
          <cell r="F1057">
            <v>0.2282727786524138</v>
          </cell>
          <cell r="G1057">
            <v>100.00000000105742</v>
          </cell>
          <cell r="H1057">
            <v>0.2282727388356407</v>
          </cell>
          <cell r="I1057">
            <v>99.99998255842877</v>
          </cell>
          <cell r="J1057">
            <v>0</v>
          </cell>
          <cell r="K1057">
            <v>0</v>
          </cell>
          <cell r="L1057">
            <v>0</v>
          </cell>
          <cell r="M1057">
            <v>0</v>
          </cell>
          <cell r="N1057">
            <v>0.0483364702846763</v>
          </cell>
          <cell r="O1057">
            <v>21.174872698592047</v>
          </cell>
          <cell r="P1057" t="str">
            <v>M4</v>
          </cell>
          <cell r="Q1057" t="str">
            <v>MINOR</v>
          </cell>
          <cell r="R1057" t="str">
            <v>Infiltration or attenuation depending on site characteristics, and not in any SPZ</v>
          </cell>
        </row>
        <row r="1058">
          <cell r="A1058" t="str">
            <v>SHREW186</v>
          </cell>
          <cell r="B1058">
            <v>888</v>
          </cell>
          <cell r="C1058">
            <v>0.57639399825</v>
          </cell>
          <cell r="D1058">
            <v>0</v>
          </cell>
          <cell r="E1058">
            <v>0</v>
          </cell>
          <cell r="F1058">
            <v>0</v>
          </cell>
          <cell r="G1058">
            <v>0</v>
          </cell>
          <cell r="H1058">
            <v>0.5435699133140882</v>
          </cell>
          <cell r="I1058">
            <v>94.30526947963207</v>
          </cell>
          <cell r="J1058">
            <v>0</v>
          </cell>
          <cell r="K1058">
            <v>0</v>
          </cell>
          <cell r="L1058">
            <v>6.749999837949872E-08</v>
          </cell>
          <cell r="M1058">
            <v>1.1710739283274402E-05</v>
          </cell>
          <cell r="N1058">
            <v>0.01634288509544815</v>
          </cell>
          <cell r="O1058">
            <v>2.8353669790225213</v>
          </cell>
          <cell r="P1058" t="str">
            <v>M4</v>
          </cell>
          <cell r="Q1058" t="str">
            <v>MINOR</v>
          </cell>
          <cell r="R1058" t="str">
            <v>Infiltration or attenuation depending on site characteristics, and not in any SPZ</v>
          </cell>
        </row>
        <row r="1059">
          <cell r="A1059" t="str">
            <v>SHREW187</v>
          </cell>
          <cell r="B1059">
            <v>902</v>
          </cell>
          <cell r="C1059">
            <v>1.4169387224</v>
          </cell>
          <cell r="D1059">
            <v>0.4278592261535928</v>
          </cell>
          <cell r="E1059">
            <v>30.19602890299222</v>
          </cell>
          <cell r="F1059">
            <v>0.532523795378407</v>
          </cell>
          <cell r="G1059">
            <v>37.58269761139862</v>
          </cell>
          <cell r="H1059">
            <v>0.5501759465046476</v>
          </cell>
          <cell r="I1059">
            <v>38.828492566902526</v>
          </cell>
          <cell r="J1059">
            <v>0</v>
          </cell>
          <cell r="K1059">
            <v>0</v>
          </cell>
          <cell r="L1059">
            <v>0</v>
          </cell>
          <cell r="M1059">
            <v>0</v>
          </cell>
          <cell r="N1059">
            <v>0.025855039724878355</v>
          </cell>
          <cell r="O1059">
            <v>1.8247112112996167</v>
          </cell>
          <cell r="P1059" t="str">
            <v>M4</v>
          </cell>
          <cell r="Q1059" t="str">
            <v>MINOR</v>
          </cell>
          <cell r="R1059" t="str">
            <v>Infiltration or attenuation depending on site characteristics, and not in any SPZ</v>
          </cell>
        </row>
        <row r="1060">
          <cell r="A1060" t="str">
            <v>SHREW188</v>
          </cell>
          <cell r="B1060">
            <v>889</v>
          </cell>
          <cell r="C1060">
            <v>0.6748422492980001</v>
          </cell>
          <cell r="D1060">
            <v>0</v>
          </cell>
          <cell r="E1060">
            <v>0</v>
          </cell>
          <cell r="F1060">
            <v>0</v>
          </cell>
          <cell r="G1060">
            <v>0</v>
          </cell>
          <cell r="H1060">
            <v>0</v>
          </cell>
          <cell r="I1060">
            <v>0</v>
          </cell>
          <cell r="J1060">
            <v>0</v>
          </cell>
          <cell r="K1060">
            <v>0</v>
          </cell>
          <cell r="L1060">
            <v>0</v>
          </cell>
          <cell r="M1060">
            <v>0</v>
          </cell>
          <cell r="N1060">
            <v>8.47906774895538E-05</v>
          </cell>
          <cell r="O1060">
            <v>0.012564518237818796</v>
          </cell>
          <cell r="P1060" t="str">
            <v>M4</v>
          </cell>
          <cell r="Q1060" t="str">
            <v>MINOR</v>
          </cell>
          <cell r="R1060" t="str">
            <v>Infiltration or attenuation depending on site characteristics, and not in any SPZ</v>
          </cell>
        </row>
        <row r="1061">
          <cell r="A1061" t="str">
            <v>SHREW189</v>
          </cell>
          <cell r="B1061">
            <v>890</v>
          </cell>
          <cell r="C1061">
            <v>4.08603936515</v>
          </cell>
          <cell r="D1061">
            <v>0</v>
          </cell>
          <cell r="E1061">
            <v>0</v>
          </cell>
          <cell r="F1061">
            <v>0</v>
          </cell>
          <cell r="G1061">
            <v>0</v>
          </cell>
          <cell r="H1061">
            <v>0</v>
          </cell>
          <cell r="I1061">
            <v>0</v>
          </cell>
          <cell r="J1061">
            <v>0.07536453452987907</v>
          </cell>
          <cell r="K1061">
            <v>1.844439756813562</v>
          </cell>
          <cell r="L1061">
            <v>0.1259201900697465</v>
          </cell>
          <cell r="M1061">
            <v>3.0817174974799566</v>
          </cell>
          <cell r="N1061">
            <v>0.4469026531480892</v>
          </cell>
          <cell r="O1061">
            <v>10.937306599631432</v>
          </cell>
          <cell r="P1061" t="str">
            <v>M4</v>
          </cell>
          <cell r="Q1061" t="str">
            <v>MINOR</v>
          </cell>
          <cell r="R1061" t="str">
            <v>Infiltration or attenuation depending on site characteristics, and not in any SPZ</v>
          </cell>
        </row>
        <row r="1062">
          <cell r="A1062" t="str">
            <v>SHREW191</v>
          </cell>
          <cell r="B1062">
            <v>903</v>
          </cell>
          <cell r="C1062">
            <v>0.1326065672</v>
          </cell>
          <cell r="D1062">
            <v>0.06221246215571177</v>
          </cell>
          <cell r="E1062">
            <v>46.91506874005843</v>
          </cell>
          <cell r="F1062">
            <v>0.09207996755047065</v>
          </cell>
          <cell r="G1062">
            <v>69.43846710969731</v>
          </cell>
          <cell r="H1062">
            <v>0.13247274833084452</v>
          </cell>
          <cell r="I1062">
            <v>99.89908579040913</v>
          </cell>
          <cell r="J1062">
            <v>0.007962057980787297</v>
          </cell>
          <cell r="K1062">
            <v>6.004271243051451</v>
          </cell>
          <cell r="L1062">
            <v>0.023210536440177988</v>
          </cell>
          <cell r="M1062">
            <v>17.5033084184823</v>
          </cell>
          <cell r="N1062">
            <v>0.08162557099889073</v>
          </cell>
          <cell r="O1062">
            <v>61.55469726908874</v>
          </cell>
          <cell r="P1062" t="str">
            <v>M4</v>
          </cell>
          <cell r="Q1062" t="str">
            <v>MINOR</v>
          </cell>
          <cell r="R1062" t="str">
            <v>Infiltration or attenuation depending on site characteristics, and not in any SPZ</v>
          </cell>
        </row>
        <row r="1063">
          <cell r="A1063" t="str">
            <v>SHREW192</v>
          </cell>
          <cell r="B1063">
            <v>891</v>
          </cell>
          <cell r="C1063">
            <v>0.1872777552</v>
          </cell>
          <cell r="D1063">
            <v>0</v>
          </cell>
          <cell r="E1063">
            <v>0</v>
          </cell>
          <cell r="F1063">
            <v>0</v>
          </cell>
          <cell r="G1063">
            <v>0</v>
          </cell>
          <cell r="H1063">
            <v>0</v>
          </cell>
          <cell r="I1063">
            <v>0</v>
          </cell>
          <cell r="J1063">
            <v>0</v>
          </cell>
          <cell r="K1063">
            <v>0</v>
          </cell>
          <cell r="L1063">
            <v>0</v>
          </cell>
          <cell r="M1063">
            <v>0</v>
          </cell>
          <cell r="N1063">
            <v>0</v>
          </cell>
          <cell r="O1063">
            <v>0</v>
          </cell>
          <cell r="P1063" t="str">
            <v>M4</v>
          </cell>
          <cell r="Q1063" t="str">
            <v>MINOR</v>
          </cell>
          <cell r="R1063" t="str">
            <v>Infiltration or attenuation depending on site characteristics, and not in any SPZ</v>
          </cell>
        </row>
        <row r="1064">
          <cell r="A1064" t="str">
            <v>SHREW193</v>
          </cell>
          <cell r="B1064">
            <v>892</v>
          </cell>
          <cell r="C1064">
            <v>0.9141905715499999</v>
          </cell>
          <cell r="D1064">
            <v>0</v>
          </cell>
          <cell r="E1064">
            <v>0</v>
          </cell>
          <cell r="F1064">
            <v>0</v>
          </cell>
          <cell r="G1064">
            <v>0</v>
          </cell>
          <cell r="H1064">
            <v>0</v>
          </cell>
          <cell r="I1064">
            <v>0</v>
          </cell>
          <cell r="J1064">
            <v>0</v>
          </cell>
          <cell r="K1064">
            <v>0</v>
          </cell>
          <cell r="L1064">
            <v>0</v>
          </cell>
          <cell r="M1064">
            <v>0</v>
          </cell>
          <cell r="N1064">
            <v>0.017889155326894998</v>
          </cell>
          <cell r="O1064">
            <v>1.9568299962407332</v>
          </cell>
          <cell r="P1064" t="str">
            <v>M4</v>
          </cell>
          <cell r="Q1064" t="str">
            <v>MINOR</v>
          </cell>
          <cell r="R1064" t="str">
            <v>Infiltration or attenuation depending on site characteristics, and not in any SPZ</v>
          </cell>
        </row>
        <row r="1065">
          <cell r="A1065" t="str">
            <v>SHREW194</v>
          </cell>
          <cell r="B1065">
            <v>893</v>
          </cell>
          <cell r="C1065">
            <v>2.5376849471000003</v>
          </cell>
          <cell r="D1065">
            <v>0</v>
          </cell>
          <cell r="E1065">
            <v>0</v>
          </cell>
          <cell r="F1065">
            <v>0</v>
          </cell>
          <cell r="G1065">
            <v>0</v>
          </cell>
          <cell r="H1065">
            <v>0.36716610032727315</v>
          </cell>
          <cell r="I1065">
            <v>14.468545464907335</v>
          </cell>
          <cell r="J1065">
            <v>0.0516</v>
          </cell>
          <cell r="K1065">
            <v>2.033349335147656</v>
          </cell>
          <cell r="L1065">
            <v>0.10821455804835219</v>
          </cell>
          <cell r="M1065">
            <v>4.2643023190099685</v>
          </cell>
          <cell r="N1065">
            <v>0.25352068745587714</v>
          </cell>
          <cell r="O1065">
            <v>9.990234908615978</v>
          </cell>
          <cell r="P1065" t="str">
            <v>G3</v>
          </cell>
          <cell r="Q1065" t="str">
            <v>MAJOR</v>
          </cell>
          <cell r="R1065" t="str">
            <v>Highly permeable geology and unlikely to be concerns over groundwater pollution</v>
          </cell>
        </row>
        <row r="1066">
          <cell r="A1066" t="str">
            <v>SHREW196</v>
          </cell>
          <cell r="B1066">
            <v>906</v>
          </cell>
          <cell r="C1066">
            <v>0.14329526195</v>
          </cell>
          <cell r="D1066">
            <v>0</v>
          </cell>
          <cell r="E1066">
            <v>0</v>
          </cell>
          <cell r="F1066">
            <v>0</v>
          </cell>
          <cell r="G1066">
            <v>0</v>
          </cell>
          <cell r="H1066">
            <v>0</v>
          </cell>
          <cell r="I1066">
            <v>0</v>
          </cell>
          <cell r="J1066">
            <v>0</v>
          </cell>
          <cell r="K1066">
            <v>0</v>
          </cell>
          <cell r="L1066">
            <v>0</v>
          </cell>
          <cell r="M1066">
            <v>0</v>
          </cell>
          <cell r="N1066">
            <v>0</v>
          </cell>
          <cell r="O1066">
            <v>0</v>
          </cell>
          <cell r="P1066" t="str">
            <v>G3</v>
          </cell>
          <cell r="Q1066" t="str">
            <v>MAJOR</v>
          </cell>
          <cell r="R1066" t="str">
            <v>Highly permeable geology and unlikely to be concerns over groundwater pollution</v>
          </cell>
        </row>
        <row r="1067">
          <cell r="A1067" t="str">
            <v>SHREW197</v>
          </cell>
          <cell r="B1067">
            <v>907</v>
          </cell>
          <cell r="C1067">
            <v>4.6006693723</v>
          </cell>
          <cell r="D1067">
            <v>0</v>
          </cell>
          <cell r="E1067">
            <v>0</v>
          </cell>
          <cell r="F1067">
            <v>0</v>
          </cell>
          <cell r="G1067">
            <v>0</v>
          </cell>
          <cell r="H1067">
            <v>0</v>
          </cell>
          <cell r="I1067">
            <v>0</v>
          </cell>
          <cell r="J1067">
            <v>0.0108</v>
          </cell>
          <cell r="K1067">
            <v>0.23474844910667392</v>
          </cell>
          <cell r="L1067">
            <v>0.04805992318548923</v>
          </cell>
          <cell r="M1067">
            <v>1.0446289288869888</v>
          </cell>
          <cell r="N1067">
            <v>0.314055880977432</v>
          </cell>
          <cell r="O1067">
            <v>6.8263084252113275</v>
          </cell>
          <cell r="P1067" t="str">
            <v>G2</v>
          </cell>
          <cell r="Q1067" t="str">
            <v>MAJOR</v>
          </cell>
          <cell r="R1067" t="str">
            <v>Highly permeable geology and suitable for infiltration SUDS, but some consideration will need to be given to groundwater protection</v>
          </cell>
        </row>
        <row r="1068">
          <cell r="A1068" t="str">
            <v>SHREW198</v>
          </cell>
          <cell r="B1068">
            <v>723</v>
          </cell>
          <cell r="C1068">
            <v>1.44734730435</v>
          </cell>
          <cell r="D1068">
            <v>0</v>
          </cell>
          <cell r="E1068">
            <v>0</v>
          </cell>
          <cell r="F1068">
            <v>0</v>
          </cell>
          <cell r="G1068">
            <v>0</v>
          </cell>
          <cell r="H1068">
            <v>0</v>
          </cell>
          <cell r="I1068">
            <v>0</v>
          </cell>
          <cell r="J1068">
            <v>0</v>
          </cell>
          <cell r="K1068">
            <v>0</v>
          </cell>
          <cell r="L1068">
            <v>0.022413251639506537</v>
          </cell>
          <cell r="M1068">
            <v>1.5485745247283458</v>
          </cell>
          <cell r="N1068">
            <v>0.04689919958580726</v>
          </cell>
          <cell r="O1068">
            <v>3.2403556109063656</v>
          </cell>
          <cell r="P1068" t="str">
            <v>G2</v>
          </cell>
          <cell r="Q1068" t="str">
            <v>MAJOR</v>
          </cell>
          <cell r="R1068" t="str">
            <v>Highly permeable geology and suitable for infiltration SUDS, but some consideration will need to be given to groundwater protection</v>
          </cell>
        </row>
        <row r="1069">
          <cell r="A1069" t="str">
            <v>SHREW199</v>
          </cell>
          <cell r="B1069">
            <v>917</v>
          </cell>
          <cell r="C1069">
            <v>0.3148627548</v>
          </cell>
          <cell r="D1069">
            <v>0.31486275479565645</v>
          </cell>
          <cell r="E1069">
            <v>99.99999999862051</v>
          </cell>
          <cell r="F1069">
            <v>0.31486275479565645</v>
          </cell>
          <cell r="G1069">
            <v>99.99999999862051</v>
          </cell>
          <cell r="H1069">
            <v>0.31486275479565645</v>
          </cell>
          <cell r="I1069">
            <v>99.99999999862051</v>
          </cell>
          <cell r="J1069">
            <v>0.012516467727425588</v>
          </cell>
          <cell r="K1069">
            <v>3.9752138151036682</v>
          </cell>
          <cell r="L1069">
            <v>0.05565361088229811</v>
          </cell>
          <cell r="M1069">
            <v>17.675514183203134</v>
          </cell>
          <cell r="N1069">
            <v>0.08414001822666423</v>
          </cell>
          <cell r="O1069">
            <v>26.722759978426076</v>
          </cell>
          <cell r="P1069" t="str">
            <v>M4</v>
          </cell>
          <cell r="Q1069" t="str">
            <v>MINOR</v>
          </cell>
          <cell r="R1069" t="str">
            <v>Infiltration or attenuation depending on site characteristics, and not in any SPZ</v>
          </cell>
        </row>
        <row r="1070">
          <cell r="A1070" t="str">
            <v>SHREW200</v>
          </cell>
          <cell r="B1070">
            <v>909</v>
          </cell>
          <cell r="C1070">
            <v>0.7112049831</v>
          </cell>
          <cell r="D1070">
            <v>0</v>
          </cell>
          <cell r="E1070">
            <v>0</v>
          </cell>
          <cell r="F1070">
            <v>0</v>
          </cell>
          <cell r="G1070">
            <v>0</v>
          </cell>
          <cell r="H1070">
            <v>0</v>
          </cell>
          <cell r="I1070">
            <v>0</v>
          </cell>
          <cell r="J1070">
            <v>0.0116</v>
          </cell>
          <cell r="K1070">
            <v>1.6310346912134843</v>
          </cell>
          <cell r="L1070">
            <v>0.0164</v>
          </cell>
          <cell r="M1070">
            <v>2.3059455979225123</v>
          </cell>
          <cell r="N1070">
            <v>0.0484</v>
          </cell>
          <cell r="O1070">
            <v>6.8053516426493665</v>
          </cell>
          <cell r="P1070" t="str">
            <v>M4</v>
          </cell>
          <cell r="Q1070" t="str">
            <v>MINOR</v>
          </cell>
          <cell r="R1070" t="str">
            <v>Infiltration or attenuation depending on site characteristics, and not in any SPZ</v>
          </cell>
        </row>
        <row r="1071">
          <cell r="A1071" t="str">
            <v>SHREW201</v>
          </cell>
          <cell r="B1071">
            <v>910</v>
          </cell>
          <cell r="C1071">
            <v>0.9348262359</v>
          </cell>
          <cell r="D1071">
            <v>0.8605954812834768</v>
          </cell>
          <cell r="E1071">
            <v>92.05940614781122</v>
          </cell>
          <cell r="F1071">
            <v>0.8686875499770637</v>
          </cell>
          <cell r="G1071">
            <v>92.92502891093321</v>
          </cell>
          <cell r="H1071">
            <v>0.9348262881577182</v>
          </cell>
          <cell r="I1071">
            <v>100.00000559009965</v>
          </cell>
          <cell r="J1071">
            <v>0</v>
          </cell>
          <cell r="K1071">
            <v>0</v>
          </cell>
          <cell r="L1071">
            <v>0.00018521250800732097</v>
          </cell>
          <cell r="M1071">
            <v>0.01981250642040533</v>
          </cell>
          <cell r="N1071">
            <v>0.04423462016417852</v>
          </cell>
          <cell r="O1071">
            <v>4.7318548052507134</v>
          </cell>
          <cell r="P1071" t="str">
            <v>M4</v>
          </cell>
          <cell r="Q1071" t="str">
            <v>MINOR</v>
          </cell>
          <cell r="R1071" t="str">
            <v>Infiltration or attenuation depending on site characteristics, and not in any SPZ</v>
          </cell>
        </row>
        <row r="1072">
          <cell r="A1072" t="str">
            <v>SHREW202</v>
          </cell>
          <cell r="B1072">
            <v>911</v>
          </cell>
          <cell r="C1072">
            <v>0.209115612246</v>
          </cell>
          <cell r="D1072">
            <v>0.20911559339748878</v>
          </cell>
          <cell r="E1072">
            <v>99.99999098655952</v>
          </cell>
          <cell r="F1072">
            <v>0.20911559339748878</v>
          </cell>
          <cell r="G1072">
            <v>99.99999098655952</v>
          </cell>
          <cell r="H1072">
            <v>0.20911559339748878</v>
          </cell>
          <cell r="I1072">
            <v>99.99999098655952</v>
          </cell>
          <cell r="J1072">
            <v>0.03741261951405428</v>
          </cell>
          <cell r="K1072">
            <v>17.890878214316547</v>
          </cell>
          <cell r="L1072">
            <v>0.09688762269707206</v>
          </cell>
          <cell r="M1072">
            <v>46.33208475276113</v>
          </cell>
          <cell r="N1072">
            <v>0.13392909191637511</v>
          </cell>
          <cell r="O1072">
            <v>64.0454772735109</v>
          </cell>
          <cell r="P1072" t="str">
            <v>M4</v>
          </cell>
          <cell r="Q1072" t="str">
            <v>MINOR</v>
          </cell>
          <cell r="R1072" t="str">
            <v>Infiltration or attenuation depending on site characteristics, and not in any SPZ</v>
          </cell>
        </row>
        <row r="1073">
          <cell r="A1073" t="str">
            <v>SHREW202</v>
          </cell>
          <cell r="B1073">
            <v>918</v>
          </cell>
          <cell r="C1073">
            <v>2.22864648915</v>
          </cell>
          <cell r="D1073">
            <v>0.7587644838684964</v>
          </cell>
          <cell r="E1073">
            <v>34.045977572597764</v>
          </cell>
          <cell r="F1073">
            <v>0.7589305370048977</v>
          </cell>
          <cell r="G1073">
            <v>34.05342842391984</v>
          </cell>
          <cell r="H1073">
            <v>0.8876868737614572</v>
          </cell>
          <cell r="I1073">
            <v>39.830761768772874</v>
          </cell>
          <cell r="J1073">
            <v>0.05789708891365644</v>
          </cell>
          <cell r="K1073">
            <v>2.5978587988505186</v>
          </cell>
          <cell r="L1073">
            <v>0.16081743865688916</v>
          </cell>
          <cell r="M1073">
            <v>7.215924079472313</v>
          </cell>
          <cell r="N1073">
            <v>0.4112707297583127</v>
          </cell>
          <cell r="O1073">
            <v>18.45383427836374</v>
          </cell>
          <cell r="P1073" t="str">
            <v>M4</v>
          </cell>
          <cell r="Q1073" t="str">
            <v>MINOR</v>
          </cell>
          <cell r="R1073" t="str">
            <v>Infiltration or attenuation depending on site characteristics, and not in any SPZ</v>
          </cell>
        </row>
        <row r="1074">
          <cell r="A1074" t="str">
            <v>SHREW203</v>
          </cell>
          <cell r="B1074">
            <v>912</v>
          </cell>
          <cell r="C1074">
            <v>0.598948200284</v>
          </cell>
          <cell r="D1074">
            <v>0</v>
          </cell>
          <cell r="E1074">
            <v>0</v>
          </cell>
          <cell r="F1074">
            <v>0</v>
          </cell>
          <cell r="G1074">
            <v>0</v>
          </cell>
          <cell r="H1074">
            <v>0</v>
          </cell>
          <cell r="I1074">
            <v>0</v>
          </cell>
          <cell r="J1074">
            <v>0</v>
          </cell>
          <cell r="K1074">
            <v>0</v>
          </cell>
          <cell r="L1074">
            <v>0.026902025014515614</v>
          </cell>
          <cell r="M1074">
            <v>4.491544511154658</v>
          </cell>
          <cell r="N1074">
            <v>0.12078696733999073</v>
          </cell>
          <cell r="O1074">
            <v>20.166513111270362</v>
          </cell>
          <cell r="P1074" t="str">
            <v>M4</v>
          </cell>
          <cell r="Q1074" t="str">
            <v>MINOR</v>
          </cell>
          <cell r="R1074" t="str">
            <v>Infiltration or attenuation depending on site characteristics, and not in any SPZ</v>
          </cell>
        </row>
        <row r="1075">
          <cell r="A1075" t="str">
            <v>SHREW204</v>
          </cell>
          <cell r="B1075">
            <v>913</v>
          </cell>
          <cell r="C1075">
            <v>0.7585811818</v>
          </cell>
          <cell r="D1075">
            <v>0</v>
          </cell>
          <cell r="E1075">
            <v>0</v>
          </cell>
          <cell r="F1075">
            <v>0</v>
          </cell>
          <cell r="G1075">
            <v>0</v>
          </cell>
          <cell r="H1075">
            <v>0</v>
          </cell>
          <cell r="I1075">
            <v>0</v>
          </cell>
          <cell r="J1075">
            <v>0.02505585232490284</v>
          </cell>
          <cell r="K1075">
            <v>3.3029889122017293</v>
          </cell>
          <cell r="L1075">
            <v>0.04262334082390852</v>
          </cell>
          <cell r="M1075">
            <v>5.618823910549652</v>
          </cell>
          <cell r="N1075">
            <v>0.09734808912355397</v>
          </cell>
          <cell r="O1075">
            <v>12.832916431246222</v>
          </cell>
          <cell r="P1075" t="str">
            <v>G4</v>
          </cell>
          <cell r="Q1075" t="str">
            <v>MAJOR</v>
          </cell>
          <cell r="R1075" t="str">
            <v>Highly permeable geology and not in any SPZ</v>
          </cell>
        </row>
        <row r="1076">
          <cell r="A1076" t="str">
            <v>SHREW205</v>
          </cell>
          <cell r="B1076">
            <v>914</v>
          </cell>
          <cell r="C1076">
            <v>1.87665392659</v>
          </cell>
          <cell r="D1076">
            <v>0</v>
          </cell>
          <cell r="E1076">
            <v>0</v>
          </cell>
          <cell r="F1076">
            <v>0</v>
          </cell>
          <cell r="G1076">
            <v>0</v>
          </cell>
          <cell r="H1076">
            <v>0</v>
          </cell>
          <cell r="I1076">
            <v>0</v>
          </cell>
          <cell r="J1076">
            <v>0</v>
          </cell>
          <cell r="K1076">
            <v>0</v>
          </cell>
          <cell r="L1076">
            <v>0.0396</v>
          </cell>
          <cell r="M1076">
            <v>2.1101386589671187</v>
          </cell>
          <cell r="N1076">
            <v>0.16809483525441202</v>
          </cell>
          <cell r="O1076">
            <v>8.957156824319286</v>
          </cell>
          <cell r="P1076" t="str">
            <v>M4</v>
          </cell>
          <cell r="Q1076" t="str">
            <v>MINOR</v>
          </cell>
          <cell r="R1076" t="str">
            <v>Infiltration or attenuation depending on site characteristics, and not in any SPZ</v>
          </cell>
        </row>
        <row r="1077">
          <cell r="A1077" t="str">
            <v>SHREW206</v>
          </cell>
          <cell r="B1077">
            <v>915</v>
          </cell>
          <cell r="C1077">
            <v>0.49408477359999997</v>
          </cell>
          <cell r="D1077">
            <v>0</v>
          </cell>
          <cell r="E1077">
            <v>0</v>
          </cell>
          <cell r="F1077">
            <v>0</v>
          </cell>
          <cell r="G1077">
            <v>0</v>
          </cell>
          <cell r="H1077">
            <v>0</v>
          </cell>
          <cell r="I1077">
            <v>0</v>
          </cell>
          <cell r="J1077">
            <v>0</v>
          </cell>
          <cell r="K1077">
            <v>0</v>
          </cell>
          <cell r="L1077">
            <v>0</v>
          </cell>
          <cell r="M1077">
            <v>0</v>
          </cell>
          <cell r="N1077">
            <v>0.009620001568599728</v>
          </cell>
          <cell r="O1077">
            <v>1.9470346148306659</v>
          </cell>
          <cell r="P1077" t="str">
            <v>M4</v>
          </cell>
          <cell r="Q1077" t="str">
            <v>MINOR</v>
          </cell>
          <cell r="R1077" t="str">
            <v>Infiltration or attenuation depending on site characteristics, and not in any SPZ</v>
          </cell>
        </row>
        <row r="1078">
          <cell r="A1078" t="str">
            <v>SHREW208</v>
          </cell>
          <cell r="B1078">
            <v>916</v>
          </cell>
          <cell r="C1078">
            <v>1.77900901295</v>
          </cell>
          <cell r="D1078">
            <v>0</v>
          </cell>
          <cell r="E1078">
            <v>0</v>
          </cell>
          <cell r="F1078">
            <v>0.009991695269802118</v>
          </cell>
          <cell r="G1078">
            <v>0.5616438813445708</v>
          </cell>
          <cell r="H1078">
            <v>0.012764002433277893</v>
          </cell>
          <cell r="I1078">
            <v>0.7174782331266711</v>
          </cell>
          <cell r="J1078">
            <v>0.0192</v>
          </cell>
          <cell r="K1078">
            <v>1.0792525422994934</v>
          </cell>
          <cell r="L1078">
            <v>0.0776</v>
          </cell>
          <cell r="M1078">
            <v>4.36197902512712</v>
          </cell>
          <cell r="N1078">
            <v>0.170705164745588</v>
          </cell>
          <cell r="O1078">
            <v>9.595519949756754</v>
          </cell>
          <cell r="P1078" t="str">
            <v>M4</v>
          </cell>
          <cell r="Q1078" t="str">
            <v>MINOR</v>
          </cell>
          <cell r="R1078" t="str">
            <v>Infiltration or attenuation depending on site characteristics, and not in any SPZ</v>
          </cell>
        </row>
        <row r="1079">
          <cell r="A1079" t="str">
            <v>SHREW209</v>
          </cell>
          <cell r="B1079">
            <v>908</v>
          </cell>
          <cell r="C1079">
            <v>6.68852682285</v>
          </cell>
          <cell r="D1079">
            <v>0</v>
          </cell>
          <cell r="E1079">
            <v>0</v>
          </cell>
          <cell r="F1079">
            <v>0</v>
          </cell>
          <cell r="G1079">
            <v>0</v>
          </cell>
          <cell r="H1079">
            <v>0</v>
          </cell>
          <cell r="I1079">
            <v>0</v>
          </cell>
          <cell r="J1079">
            <v>0.0364</v>
          </cell>
          <cell r="K1079">
            <v>0.5442155046107725</v>
          </cell>
          <cell r="L1079">
            <v>0.0604</v>
          </cell>
          <cell r="M1079">
            <v>0.9030389142442488</v>
          </cell>
          <cell r="N1079">
            <v>0.24709833532668873</v>
          </cell>
          <cell r="O1079">
            <v>3.6943611331949384</v>
          </cell>
          <cell r="P1079" t="str">
            <v>G2</v>
          </cell>
          <cell r="Q1079" t="str">
            <v>MAJOR</v>
          </cell>
          <cell r="R1079" t="str">
            <v>Highly permeable geology and suitable for infiltration SUDS, but some consideration will need to be given to groundwater protection</v>
          </cell>
        </row>
        <row r="1080">
          <cell r="A1080" t="str">
            <v>SHREW210</v>
          </cell>
          <cell r="B1080">
            <v>711</v>
          </cell>
          <cell r="C1080">
            <v>5.80235644521</v>
          </cell>
          <cell r="D1080">
            <v>1.156379792770511</v>
          </cell>
          <cell r="E1080">
            <v>19.92948560968076</v>
          </cell>
          <cell r="F1080">
            <v>1.3243954000222673</v>
          </cell>
          <cell r="G1080">
            <v>22.82512997138587</v>
          </cell>
          <cell r="H1080">
            <v>1.5681180587511603</v>
          </cell>
          <cell r="I1080">
            <v>27.025538219832796</v>
          </cell>
          <cell r="J1080">
            <v>0.7084543757213151</v>
          </cell>
          <cell r="K1080">
            <v>12.20976998588501</v>
          </cell>
          <cell r="L1080">
            <v>1.0472607736036048</v>
          </cell>
          <cell r="M1080">
            <v>18.048887266623314</v>
          </cell>
          <cell r="N1080">
            <v>1.9385454232366746</v>
          </cell>
          <cell r="O1080">
            <v>33.40962316848003</v>
          </cell>
          <cell r="P1080" t="str">
            <v>G4</v>
          </cell>
          <cell r="Q1080" t="str">
            <v>MAJOR</v>
          </cell>
          <cell r="R1080" t="str">
            <v>Highly permeable geology and not in any SPZ</v>
          </cell>
        </row>
        <row r="1081">
          <cell r="A1081" t="str">
            <v>SHREW211</v>
          </cell>
          <cell r="B1081">
            <v>919</v>
          </cell>
          <cell r="C1081">
            <v>0.911216550369</v>
          </cell>
          <cell r="D1081">
            <v>0</v>
          </cell>
          <cell r="E1081">
            <v>0</v>
          </cell>
          <cell r="F1081">
            <v>0</v>
          </cell>
          <cell r="G1081">
            <v>0</v>
          </cell>
          <cell r="H1081">
            <v>0</v>
          </cell>
          <cell r="I1081">
            <v>0</v>
          </cell>
          <cell r="J1081">
            <v>0</v>
          </cell>
          <cell r="K1081">
            <v>0</v>
          </cell>
          <cell r="L1081">
            <v>0</v>
          </cell>
          <cell r="M1081">
            <v>0</v>
          </cell>
          <cell r="N1081">
            <v>0</v>
          </cell>
          <cell r="O1081">
            <v>0</v>
          </cell>
          <cell r="P1081" t="str">
            <v>M4</v>
          </cell>
          <cell r="Q1081" t="str">
            <v>MINOR</v>
          </cell>
          <cell r="R1081" t="str">
            <v>Infiltration or attenuation depending on site characteristics, and not in any SPZ</v>
          </cell>
        </row>
        <row r="1082">
          <cell r="A1082" t="str">
            <v>SHREW212</v>
          </cell>
          <cell r="B1082">
            <v>713</v>
          </cell>
          <cell r="C1082">
            <v>7.009990291829999</v>
          </cell>
          <cell r="D1082">
            <v>0</v>
          </cell>
          <cell r="E1082">
            <v>0</v>
          </cell>
          <cell r="F1082">
            <v>0</v>
          </cell>
          <cell r="G1082">
            <v>0</v>
          </cell>
          <cell r="H1082">
            <v>0</v>
          </cell>
          <cell r="I1082">
            <v>0</v>
          </cell>
          <cell r="J1082">
            <v>0.01</v>
          </cell>
          <cell r="K1082">
            <v>0.14265354991510895</v>
          </cell>
          <cell r="L1082">
            <v>0.01479610887249116</v>
          </cell>
          <cell r="M1082">
            <v>0.2110717455591304</v>
          </cell>
          <cell r="N1082">
            <v>0.37449248418898556</v>
          </cell>
          <cell r="O1082">
            <v>5.34226822860866</v>
          </cell>
          <cell r="P1082" t="str">
            <v>M4</v>
          </cell>
          <cell r="Q1082" t="str">
            <v>MINOR</v>
          </cell>
          <cell r="R1082" t="str">
            <v>Infiltration or attenuation depending on site characteristics, and not in any SPZ</v>
          </cell>
        </row>
        <row r="1083">
          <cell r="A1083" t="str">
            <v>SHREW213</v>
          </cell>
          <cell r="B1083">
            <v>920</v>
          </cell>
          <cell r="C1083">
            <v>0.36771212022</v>
          </cell>
          <cell r="D1083">
            <v>0</v>
          </cell>
          <cell r="E1083">
            <v>0</v>
          </cell>
          <cell r="F1083">
            <v>0</v>
          </cell>
          <cell r="G1083">
            <v>0</v>
          </cell>
          <cell r="H1083">
            <v>0</v>
          </cell>
          <cell r="I1083">
            <v>0</v>
          </cell>
          <cell r="J1083">
            <v>0</v>
          </cell>
          <cell r="K1083">
            <v>0</v>
          </cell>
          <cell r="L1083">
            <v>0</v>
          </cell>
          <cell r="M1083">
            <v>0</v>
          </cell>
          <cell r="N1083">
            <v>0.012015100299771328</v>
          </cell>
          <cell r="O1083">
            <v>3.2675290367319856</v>
          </cell>
          <cell r="P1083" t="str">
            <v>M4</v>
          </cell>
          <cell r="Q1083" t="str">
            <v>MINOR</v>
          </cell>
          <cell r="R1083" t="str">
            <v>Infiltration or attenuation depending on site characteristics, and not in any SPZ</v>
          </cell>
        </row>
        <row r="1084">
          <cell r="A1084" t="str">
            <v>SHREW214</v>
          </cell>
          <cell r="B1084">
            <v>921</v>
          </cell>
          <cell r="C1084">
            <v>3.2037417169399998</v>
          </cell>
          <cell r="D1084">
            <v>0</v>
          </cell>
          <cell r="E1084">
            <v>0</v>
          </cell>
          <cell r="F1084">
            <v>0</v>
          </cell>
          <cell r="G1084">
            <v>0</v>
          </cell>
          <cell r="H1084">
            <v>0</v>
          </cell>
          <cell r="I1084">
            <v>0</v>
          </cell>
          <cell r="J1084">
            <v>0</v>
          </cell>
          <cell r="K1084">
            <v>0</v>
          </cell>
          <cell r="L1084">
            <v>0.04219271516298836</v>
          </cell>
          <cell r="M1084">
            <v>1.316982419022468</v>
          </cell>
          <cell r="N1084">
            <v>0.1921016221181105</v>
          </cell>
          <cell r="O1084">
            <v>5.996164456777532</v>
          </cell>
          <cell r="P1084" t="str">
            <v>M4</v>
          </cell>
          <cell r="Q1084" t="str">
            <v>MINOR</v>
          </cell>
          <cell r="R1084" t="str">
            <v>Infiltration or attenuation depending on site characteristics, and not in any SPZ</v>
          </cell>
        </row>
        <row r="1085">
          <cell r="A1085" t="str">
            <v>SHREW218</v>
          </cell>
          <cell r="B1085">
            <v>930</v>
          </cell>
          <cell r="C1085">
            <v>183.805752909</v>
          </cell>
          <cell r="D1085">
            <v>0</v>
          </cell>
          <cell r="E1085">
            <v>0</v>
          </cell>
          <cell r="F1085">
            <v>0</v>
          </cell>
          <cell r="G1085">
            <v>0</v>
          </cell>
          <cell r="H1085">
            <v>0</v>
          </cell>
          <cell r="I1085">
            <v>0</v>
          </cell>
          <cell r="J1085">
            <v>4.169852406045885</v>
          </cell>
          <cell r="K1085">
            <v>2.2686190938269095</v>
          </cell>
          <cell r="L1085">
            <v>6.235464658314049</v>
          </cell>
          <cell r="M1085">
            <v>3.3924208353811167</v>
          </cell>
          <cell r="N1085">
            <v>13.950356215541879</v>
          </cell>
          <cell r="O1085">
            <v>7.58972773961462</v>
          </cell>
          <cell r="P1085" t="str">
            <v>M4</v>
          </cell>
          <cell r="Q1085" t="str">
            <v>MINOR</v>
          </cell>
          <cell r="R1085" t="str">
            <v>Infiltration or attenuation depending on site characteristics, and not in any SPZ</v>
          </cell>
        </row>
        <row r="1086">
          <cell r="A1086" t="str">
            <v>SHREW219</v>
          </cell>
          <cell r="B1086">
            <v>922</v>
          </cell>
          <cell r="C1086">
            <v>11.4169810062</v>
          </cell>
          <cell r="D1086">
            <v>0</v>
          </cell>
          <cell r="E1086">
            <v>0</v>
          </cell>
          <cell r="F1086">
            <v>0</v>
          </cell>
          <cell r="G1086">
            <v>0</v>
          </cell>
          <cell r="H1086">
            <v>0</v>
          </cell>
          <cell r="I1086">
            <v>0</v>
          </cell>
          <cell r="J1086">
            <v>0.2662504248489618</v>
          </cell>
          <cell r="K1086">
            <v>2.3320563002108377</v>
          </cell>
          <cell r="L1086">
            <v>0.5392400898185287</v>
          </cell>
          <cell r="M1086">
            <v>4.7231408156472705</v>
          </cell>
          <cell r="N1086">
            <v>2.5251143730076455</v>
          </cell>
          <cell r="O1086">
            <v>22.117181167564176</v>
          </cell>
          <cell r="P1086" t="str">
            <v>G4</v>
          </cell>
          <cell r="Q1086" t="str">
            <v>MAJOR</v>
          </cell>
          <cell r="R1086" t="str">
            <v>Highly permeable geology and not in any SPZ</v>
          </cell>
        </row>
        <row r="1087">
          <cell r="A1087" t="str">
            <v>SHREW220</v>
          </cell>
          <cell r="B1087">
            <v>923</v>
          </cell>
          <cell r="C1087">
            <v>63.18284110129999</v>
          </cell>
          <cell r="D1087">
            <v>0</v>
          </cell>
          <cell r="E1087">
            <v>0</v>
          </cell>
          <cell r="F1087">
            <v>0</v>
          </cell>
          <cell r="G1087">
            <v>0</v>
          </cell>
          <cell r="H1087">
            <v>0</v>
          </cell>
          <cell r="I1087">
            <v>0</v>
          </cell>
          <cell r="J1087">
            <v>1.7228390347017026</v>
          </cell>
          <cell r="K1087">
            <v>2.726751448133685</v>
          </cell>
          <cell r="L1087">
            <v>3.0169286120676255</v>
          </cell>
          <cell r="M1087">
            <v>4.774917619216638</v>
          </cell>
          <cell r="N1087">
            <v>6.5153141089340645</v>
          </cell>
          <cell r="O1087">
            <v>10.3118409925381</v>
          </cell>
          <cell r="P1087" t="str">
            <v>G4</v>
          </cell>
          <cell r="Q1087" t="str">
            <v>MAJOR</v>
          </cell>
          <cell r="R1087" t="str">
            <v>Highly permeable geology and not in any SPZ</v>
          </cell>
        </row>
        <row r="1088">
          <cell r="A1088" t="str">
            <v>SHREW221</v>
          </cell>
          <cell r="B1088">
            <v>924</v>
          </cell>
          <cell r="C1088">
            <v>5.78834156229</v>
          </cell>
          <cell r="D1088">
            <v>0</v>
          </cell>
          <cell r="E1088">
            <v>0</v>
          </cell>
          <cell r="F1088">
            <v>0</v>
          </cell>
          <cell r="G1088">
            <v>0</v>
          </cell>
          <cell r="H1088">
            <v>0</v>
          </cell>
          <cell r="I1088">
            <v>0</v>
          </cell>
          <cell r="J1088">
            <v>0.03390801674077966</v>
          </cell>
          <cell r="K1088">
            <v>0.585798477437549</v>
          </cell>
          <cell r="L1088">
            <v>0.05784057095313793</v>
          </cell>
          <cell r="M1088">
            <v>0.9992598109613782</v>
          </cell>
          <cell r="N1088">
            <v>0.2091073062428658</v>
          </cell>
          <cell r="O1088">
            <v>3.612559901529691</v>
          </cell>
          <cell r="P1088" t="str">
            <v>M4</v>
          </cell>
          <cell r="Q1088" t="str">
            <v>MINOR</v>
          </cell>
          <cell r="R1088" t="str">
            <v>Infiltration or attenuation depending on site characteristics, and not in any SPZ</v>
          </cell>
        </row>
        <row r="1089">
          <cell r="A1089" t="str">
            <v>SHREW222</v>
          </cell>
          <cell r="B1089">
            <v>928</v>
          </cell>
          <cell r="C1089">
            <v>100.231261041</v>
          </cell>
          <cell r="D1089">
            <v>0</v>
          </cell>
          <cell r="E1089">
            <v>0</v>
          </cell>
          <cell r="F1089">
            <v>0</v>
          </cell>
          <cell r="G1089">
            <v>0</v>
          </cell>
          <cell r="H1089">
            <v>0</v>
          </cell>
          <cell r="I1089">
            <v>0</v>
          </cell>
          <cell r="J1089">
            <v>2.7949237011046835</v>
          </cell>
          <cell r="K1089">
            <v>2.788475044688312</v>
          </cell>
          <cell r="L1089">
            <v>4.205334068961278</v>
          </cell>
          <cell r="M1089">
            <v>4.19563120855186</v>
          </cell>
          <cell r="N1089">
            <v>7.930340184547267</v>
          </cell>
          <cell r="O1089">
            <v>7.912042712206654</v>
          </cell>
          <cell r="P1089" t="str">
            <v>M4</v>
          </cell>
          <cell r="Q1089" t="str">
            <v>MINOR</v>
          </cell>
          <cell r="R1089" t="str">
            <v>Infiltration or attenuation depending on site characteristics, and not in any SPZ</v>
          </cell>
        </row>
        <row r="1090">
          <cell r="A1090" t="str">
            <v>SHREW223</v>
          </cell>
          <cell r="B1090">
            <v>925</v>
          </cell>
          <cell r="C1090">
            <v>0.829703853071</v>
          </cell>
          <cell r="D1090">
            <v>0.002250517692131847</v>
          </cell>
          <cell r="E1090">
            <v>0.2712434905300197</v>
          </cell>
          <cell r="F1090">
            <v>0.003290720813123828</v>
          </cell>
          <cell r="G1090">
            <v>0.3966139003626191</v>
          </cell>
          <cell r="H1090">
            <v>0.02871725951189067</v>
          </cell>
          <cell r="I1090">
            <v>3.461145733576972</v>
          </cell>
          <cell r="J1090">
            <v>5.6661656078090386E-05</v>
          </cell>
          <cell r="K1090">
            <v>0.0068291422136184405</v>
          </cell>
          <cell r="L1090">
            <v>5.667912807700273E-05</v>
          </cell>
          <cell r="M1090">
            <v>0.006831248025089326</v>
          </cell>
          <cell r="N1090">
            <v>5.667912807700273E-05</v>
          </cell>
          <cell r="O1090">
            <v>0.006831248025089326</v>
          </cell>
          <cell r="P1090" t="str">
            <v>G4</v>
          </cell>
          <cell r="Q1090" t="str">
            <v>MAJOR</v>
          </cell>
          <cell r="R1090" t="str">
            <v>Highly permeable geology and not in any SPZ</v>
          </cell>
        </row>
        <row r="1091">
          <cell r="A1091" t="str">
            <v>SHREW224</v>
          </cell>
          <cell r="B1091">
            <v>926</v>
          </cell>
          <cell r="C1091">
            <v>1.17878476971</v>
          </cell>
          <cell r="D1091">
            <v>0.17314015540553818</v>
          </cell>
          <cell r="E1091">
            <v>14.688021075139396</v>
          </cell>
          <cell r="F1091">
            <v>0.18114019083031133</v>
          </cell>
          <cell r="G1091">
            <v>15.366689109401602</v>
          </cell>
          <cell r="H1091">
            <v>0.20883907036719684</v>
          </cell>
          <cell r="I1091">
            <v>17.716471720157585</v>
          </cell>
          <cell r="J1091">
            <v>0.04909237549057198</v>
          </cell>
          <cell r="K1091">
            <v>4.1646598049149794</v>
          </cell>
          <cell r="L1091">
            <v>0.0909471457003183</v>
          </cell>
          <cell r="M1091">
            <v>7.715330910043294</v>
          </cell>
          <cell r="N1091">
            <v>0.1653840268228694</v>
          </cell>
          <cell r="O1091">
            <v>14.030044421388013</v>
          </cell>
          <cell r="P1091" t="str">
            <v>G4</v>
          </cell>
          <cell r="Q1091" t="str">
            <v>MAJOR</v>
          </cell>
          <cell r="R1091" t="str">
            <v>Highly permeable geology and not in any SPZ</v>
          </cell>
        </row>
        <row r="1092">
          <cell r="A1092" t="str">
            <v>SHREW225</v>
          </cell>
          <cell r="B1092">
            <v>927</v>
          </cell>
          <cell r="C1092">
            <v>0.635285874499</v>
          </cell>
          <cell r="D1092">
            <v>0</v>
          </cell>
          <cell r="E1092">
            <v>0</v>
          </cell>
          <cell r="F1092">
            <v>0</v>
          </cell>
          <cell r="G1092">
            <v>0</v>
          </cell>
          <cell r="H1092">
            <v>0</v>
          </cell>
          <cell r="I1092">
            <v>0</v>
          </cell>
          <cell r="J1092">
            <v>0</v>
          </cell>
          <cell r="K1092">
            <v>0</v>
          </cell>
          <cell r="L1092">
            <v>0</v>
          </cell>
          <cell r="M1092">
            <v>0</v>
          </cell>
          <cell r="N1092">
            <v>0</v>
          </cell>
          <cell r="O1092">
            <v>0</v>
          </cell>
          <cell r="P1092" t="str">
            <v>M4</v>
          </cell>
          <cell r="Q1092" t="str">
            <v>MINOR</v>
          </cell>
          <cell r="R1092" t="str">
            <v>Infiltration or attenuation depending on site characteristics, and not in any SPZ</v>
          </cell>
        </row>
        <row r="1093">
          <cell r="A1093" t="str">
            <v>SHREW226</v>
          </cell>
          <cell r="B1093">
            <v>929</v>
          </cell>
          <cell r="C1093">
            <v>1.06834086662</v>
          </cell>
          <cell r="D1093">
            <v>0</v>
          </cell>
          <cell r="E1093">
            <v>0</v>
          </cell>
          <cell r="F1093">
            <v>0.00033151032670413556</v>
          </cell>
          <cell r="G1093">
            <v>0.031030388994943415</v>
          </cell>
          <cell r="H1093">
            <v>0.035643493733791456</v>
          </cell>
          <cell r="I1093">
            <v>3.3363409420590435</v>
          </cell>
          <cell r="J1093">
            <v>0</v>
          </cell>
          <cell r="K1093">
            <v>0</v>
          </cell>
          <cell r="L1093">
            <v>0</v>
          </cell>
          <cell r="M1093">
            <v>0</v>
          </cell>
          <cell r="N1093">
            <v>0.10062305277642758</v>
          </cell>
          <cell r="O1093">
            <v>9.41862807277767</v>
          </cell>
          <cell r="P1093" t="str">
            <v>M4</v>
          </cell>
          <cell r="Q1093" t="str">
            <v>MINOR</v>
          </cell>
          <cell r="R1093" t="str">
            <v>Infiltration or attenuation depending on site characteristics, and not in any SPZ</v>
          </cell>
        </row>
        <row r="1094">
          <cell r="A1094" t="str">
            <v>SHREW230sd</v>
          </cell>
          <cell r="B1094">
            <v>931</v>
          </cell>
          <cell r="C1094">
            <v>1.78359270477</v>
          </cell>
          <cell r="D1094">
            <v>0.4427717332931001</v>
          </cell>
          <cell r="E1094">
            <v>24.824710939272258</v>
          </cell>
          <cell r="F1094">
            <v>1.4164180550992633</v>
          </cell>
          <cell r="G1094">
            <v>79.41376141039527</v>
          </cell>
          <cell r="H1094">
            <v>1.5909670821002135</v>
          </cell>
          <cell r="I1094">
            <v>89.20013396810647</v>
          </cell>
          <cell r="J1094">
            <v>0.02059544557159653</v>
          </cell>
          <cell r="K1094">
            <v>1.1547168541627546</v>
          </cell>
          <cell r="L1094">
            <v>0.12462695069824069</v>
          </cell>
          <cell r="M1094">
            <v>6.987410879453655</v>
          </cell>
          <cell r="N1094">
            <v>0.8258177763212903</v>
          </cell>
          <cell r="O1094">
            <v>46.30080478086404</v>
          </cell>
          <cell r="P1094" t="str">
            <v>M4</v>
          </cell>
          <cell r="Q1094" t="str">
            <v>MINOR</v>
          </cell>
          <cell r="R1094" t="str">
            <v>Infiltration or attenuation depending on site characteristics, and not in any SPZ</v>
          </cell>
        </row>
        <row r="1095">
          <cell r="A1095" t="str">
            <v>SHREW231sd</v>
          </cell>
          <cell r="B1095">
            <v>932</v>
          </cell>
          <cell r="C1095">
            <v>0.237577034327</v>
          </cell>
          <cell r="D1095">
            <v>0</v>
          </cell>
          <cell r="E1095">
            <v>0</v>
          </cell>
          <cell r="F1095">
            <v>0</v>
          </cell>
          <cell r="G1095">
            <v>0</v>
          </cell>
          <cell r="H1095">
            <v>0</v>
          </cell>
          <cell r="I1095">
            <v>0</v>
          </cell>
          <cell r="J1095">
            <v>0</v>
          </cell>
          <cell r="K1095">
            <v>0</v>
          </cell>
          <cell r="L1095">
            <v>0.0196</v>
          </cell>
          <cell r="M1095">
            <v>8.249955664074266</v>
          </cell>
          <cell r="N1095">
            <v>0.08111117880873193</v>
          </cell>
          <cell r="O1095">
            <v>34.141001481267274</v>
          </cell>
          <cell r="P1095" t="str">
            <v>G4</v>
          </cell>
          <cell r="Q1095" t="str">
            <v>MAJOR</v>
          </cell>
          <cell r="R1095" t="str">
            <v>Highly permeable geology and not in any SPZ</v>
          </cell>
        </row>
        <row r="1096">
          <cell r="A1096" t="str">
            <v>SHREW232sd</v>
          </cell>
          <cell r="B1096">
            <v>933</v>
          </cell>
          <cell r="C1096">
            <v>0.5677372699950001</v>
          </cell>
          <cell r="D1096">
            <v>0.0337876961111675</v>
          </cell>
          <cell r="E1096">
            <v>5.9512908341326725</v>
          </cell>
          <cell r="F1096">
            <v>0.020486430312764783</v>
          </cell>
          <cell r="G1096">
            <v>3.608434991936535</v>
          </cell>
          <cell r="H1096">
            <v>0.19000465665342373</v>
          </cell>
          <cell r="I1096">
            <v>33.46700431611563</v>
          </cell>
          <cell r="J1096">
            <v>0</v>
          </cell>
          <cell r="K1096">
            <v>0</v>
          </cell>
          <cell r="L1096">
            <v>0</v>
          </cell>
          <cell r="M1096">
            <v>0</v>
          </cell>
          <cell r="N1096">
            <v>0</v>
          </cell>
          <cell r="O1096">
            <v>0</v>
          </cell>
          <cell r="P1096" t="str">
            <v>M4</v>
          </cell>
          <cell r="Q1096" t="str">
            <v>MINOR</v>
          </cell>
          <cell r="R1096" t="str">
            <v>Infiltration or attenuation depending on site characteristics, and not in any SPZ</v>
          </cell>
        </row>
        <row r="1097">
          <cell r="A1097" t="str">
            <v>SHREW233sd</v>
          </cell>
          <cell r="B1097">
            <v>934</v>
          </cell>
          <cell r="C1097">
            <v>0.488323033561</v>
          </cell>
          <cell r="D1097">
            <v>0</v>
          </cell>
          <cell r="E1097">
            <v>0</v>
          </cell>
          <cell r="F1097">
            <v>0</v>
          </cell>
          <cell r="G1097">
            <v>0</v>
          </cell>
          <cell r="H1097">
            <v>0</v>
          </cell>
          <cell r="I1097">
            <v>0</v>
          </cell>
          <cell r="J1097">
            <v>0</v>
          </cell>
          <cell r="K1097">
            <v>0</v>
          </cell>
          <cell r="L1097">
            <v>0</v>
          </cell>
          <cell r="M1097">
            <v>0</v>
          </cell>
          <cell r="N1097">
            <v>0</v>
          </cell>
          <cell r="O1097">
            <v>0</v>
          </cell>
          <cell r="P1097" t="str">
            <v>G2</v>
          </cell>
          <cell r="Q1097" t="str">
            <v>MAJOR</v>
          </cell>
          <cell r="R1097" t="str">
            <v>Highly permeable geology and suitable for infiltration SUDS, but some consideration will need to be given to groundwater protection</v>
          </cell>
        </row>
        <row r="1098">
          <cell r="A1098" t="str">
            <v>SHREW-SUE-S</v>
          </cell>
          <cell r="B1098">
            <v>1232</v>
          </cell>
          <cell r="C1098">
            <v>21.8398256205</v>
          </cell>
          <cell r="D1098">
            <v>1.0236184967067508</v>
          </cell>
          <cell r="E1098">
            <v>4.68693530110391</v>
          </cell>
          <cell r="F1098">
            <v>1.2921277633127566</v>
          </cell>
          <cell r="G1098">
            <v>5.916383151429094</v>
          </cell>
          <cell r="H1098">
            <v>1.8480763183820752</v>
          </cell>
          <cell r="I1098">
            <v>8.461955468396114</v>
          </cell>
          <cell r="J1098">
            <v>0.30017426676239706</v>
          </cell>
          <cell r="K1098">
            <v>1.374435272416451</v>
          </cell>
          <cell r="L1098">
            <v>0.5384271589177113</v>
          </cell>
          <cell r="M1098">
            <v>2.4653455035479563</v>
          </cell>
          <cell r="N1098">
            <v>1.095734681986336</v>
          </cell>
          <cell r="O1098">
            <v>5.017140251146612</v>
          </cell>
          <cell r="P1098" t="str">
            <v>M4</v>
          </cell>
          <cell r="Q1098" t="str">
            <v>MINOR</v>
          </cell>
          <cell r="R1098" t="str">
            <v>Infiltration or attenuation depending on site characteristics, and not in any SPZ</v>
          </cell>
        </row>
        <row r="1099">
          <cell r="A1099" t="str">
            <v>SHREW-SUE-S</v>
          </cell>
          <cell r="B1099">
            <v>1233</v>
          </cell>
          <cell r="C1099">
            <v>6.33107343838</v>
          </cell>
          <cell r="D1099">
            <v>0</v>
          </cell>
          <cell r="E1099">
            <v>0</v>
          </cell>
          <cell r="F1099">
            <v>0</v>
          </cell>
          <cell r="G1099">
            <v>0</v>
          </cell>
          <cell r="H1099">
            <v>0</v>
          </cell>
          <cell r="I1099">
            <v>0</v>
          </cell>
          <cell r="J1099">
            <v>0.19915074847955552</v>
          </cell>
          <cell r="K1099">
            <v>3.1456079354927584</v>
          </cell>
          <cell r="L1099">
            <v>0.27921378728908386</v>
          </cell>
          <cell r="M1099">
            <v>4.410212423006253</v>
          </cell>
          <cell r="N1099">
            <v>0.5186992558604959</v>
          </cell>
          <cell r="O1099">
            <v>8.192911690394498</v>
          </cell>
          <cell r="P1099" t="str">
            <v>M4</v>
          </cell>
          <cell r="Q1099" t="str">
            <v>MINOR</v>
          </cell>
          <cell r="R1099" t="str">
            <v>Infiltration or attenuation depending on site characteristics, and not in any SPZ</v>
          </cell>
        </row>
        <row r="1100">
          <cell r="A1100" t="str">
            <v>SHREW-SUE-S</v>
          </cell>
          <cell r="B1100">
            <v>1234</v>
          </cell>
          <cell r="C1100">
            <v>3.31981428474</v>
          </cell>
          <cell r="D1100">
            <v>0</v>
          </cell>
          <cell r="E1100">
            <v>0</v>
          </cell>
          <cell r="F1100">
            <v>0</v>
          </cell>
          <cell r="G1100">
            <v>0</v>
          </cell>
          <cell r="H1100">
            <v>0</v>
          </cell>
          <cell r="I1100">
            <v>0</v>
          </cell>
          <cell r="J1100">
            <v>0</v>
          </cell>
          <cell r="K1100">
            <v>0</v>
          </cell>
          <cell r="L1100">
            <v>0.012357540000043809</v>
          </cell>
          <cell r="M1100">
            <v>0.3722358824964097</v>
          </cell>
          <cell r="N1100">
            <v>0.6847482273915758</v>
          </cell>
          <cell r="O1100">
            <v>20.626100397817996</v>
          </cell>
          <cell r="P1100" t="str">
            <v>M4</v>
          </cell>
          <cell r="Q1100" t="str">
            <v>MINOR</v>
          </cell>
          <cell r="R1100" t="str">
            <v>Infiltration or attenuation depending on site characteristics, and not in any SPZ</v>
          </cell>
        </row>
        <row r="1101">
          <cell r="A1101" t="str">
            <v>SHREW-SUE-S</v>
          </cell>
          <cell r="B1101">
            <v>1235</v>
          </cell>
          <cell r="C1101">
            <v>5.17828132107</v>
          </cell>
          <cell r="D1101">
            <v>3.7394521516338792</v>
          </cell>
          <cell r="E1101">
            <v>72.21415600613193</v>
          </cell>
          <cell r="F1101">
            <v>4.361122368846536</v>
          </cell>
          <cell r="G1101">
            <v>84.21949481773979</v>
          </cell>
          <cell r="H1101">
            <v>4.637351184614645</v>
          </cell>
          <cell r="I1101">
            <v>89.55386733713453</v>
          </cell>
          <cell r="J1101">
            <v>0.10887724050705576</v>
          </cell>
          <cell r="K1101">
            <v>2.1025748459057882</v>
          </cell>
          <cell r="L1101">
            <v>0.25425823986825447</v>
          </cell>
          <cell r="M1101">
            <v>4.9100893540429835</v>
          </cell>
          <cell r="N1101">
            <v>0.9558059006509247</v>
          </cell>
          <cell r="O1101">
            <v>18.457975559609505</v>
          </cell>
          <cell r="P1101" t="str">
            <v>M4</v>
          </cell>
          <cell r="Q1101" t="str">
            <v>MINOR</v>
          </cell>
          <cell r="R1101" t="str">
            <v>Infiltration or attenuation depending on site characteristics, and not in any SPZ</v>
          </cell>
        </row>
        <row r="1102">
          <cell r="A1102" t="str">
            <v>SHREW-SUE-S</v>
          </cell>
          <cell r="B1102">
            <v>1236</v>
          </cell>
          <cell r="C1102">
            <v>12.477654621</v>
          </cell>
          <cell r="D1102">
            <v>0.007884737653925587</v>
          </cell>
          <cell r="E1102">
            <v>0.06319086313429052</v>
          </cell>
          <cell r="F1102">
            <v>0.05569343123665446</v>
          </cell>
          <cell r="G1102">
            <v>0.44634535037475664</v>
          </cell>
          <cell r="H1102">
            <v>0.08577720925993984</v>
          </cell>
          <cell r="I1102">
            <v>0.6874465744193309</v>
          </cell>
          <cell r="J1102">
            <v>0.019507105567891123</v>
          </cell>
          <cell r="K1102">
            <v>0.15633631608187407</v>
          </cell>
          <cell r="L1102">
            <v>0.12155634937787298</v>
          </cell>
          <cell r="M1102">
            <v>0.9741922906993482</v>
          </cell>
          <cell r="N1102">
            <v>0.541378214430383</v>
          </cell>
          <cell r="O1102">
            <v>4.338781853436132</v>
          </cell>
          <cell r="P1102" t="str">
            <v>M4</v>
          </cell>
          <cell r="Q1102" t="str">
            <v>MINOR</v>
          </cell>
          <cell r="R1102" t="str">
            <v>Infiltration or attenuation depending on site characteristics, and not in any SPZ</v>
          </cell>
        </row>
        <row r="1103">
          <cell r="A1103" t="str">
            <v>SHREW-SUE-S</v>
          </cell>
          <cell r="B1103">
            <v>1237</v>
          </cell>
          <cell r="C1103">
            <v>1.8400530278400002</v>
          </cell>
          <cell r="D1103">
            <v>0</v>
          </cell>
          <cell r="E1103">
            <v>0</v>
          </cell>
          <cell r="F1103">
            <v>0</v>
          </cell>
          <cell r="G1103">
            <v>0</v>
          </cell>
          <cell r="H1103">
            <v>0</v>
          </cell>
          <cell r="I1103">
            <v>0</v>
          </cell>
          <cell r="J1103">
            <v>0</v>
          </cell>
          <cell r="K1103">
            <v>0</v>
          </cell>
          <cell r="L1103">
            <v>0</v>
          </cell>
          <cell r="M1103">
            <v>0</v>
          </cell>
          <cell r="N1103">
            <v>0.016554981231161184</v>
          </cell>
          <cell r="O1103">
            <v>0.8997013119015778</v>
          </cell>
          <cell r="P1103" t="str">
            <v>M4</v>
          </cell>
          <cell r="Q1103" t="str">
            <v>MINOR</v>
          </cell>
          <cell r="R1103" t="str">
            <v>Infiltration or attenuation depending on site characteristics, and not in any SPZ</v>
          </cell>
        </row>
        <row r="1104">
          <cell r="A1104" t="str">
            <v>SHREW-SUE-S</v>
          </cell>
          <cell r="B1104">
            <v>1238</v>
          </cell>
          <cell r="C1104">
            <v>3.28998938388</v>
          </cell>
          <cell r="D1104">
            <v>0</v>
          </cell>
          <cell r="E1104">
            <v>0</v>
          </cell>
          <cell r="F1104">
            <v>0</v>
          </cell>
          <cell r="G1104">
            <v>0</v>
          </cell>
          <cell r="H1104">
            <v>0</v>
          </cell>
          <cell r="I1104">
            <v>0</v>
          </cell>
          <cell r="J1104">
            <v>0</v>
          </cell>
          <cell r="K1104">
            <v>0</v>
          </cell>
          <cell r="L1104">
            <v>0</v>
          </cell>
          <cell r="M1104">
            <v>0</v>
          </cell>
          <cell r="N1104">
            <v>0</v>
          </cell>
          <cell r="O1104">
            <v>0</v>
          </cell>
          <cell r="P1104" t="str">
            <v>Poor</v>
          </cell>
          <cell r="Q1104" t="str">
            <v>NONE</v>
          </cell>
          <cell r="R1104" t="str">
            <v>Geology has very low permeability and infiltraion SUDS are likely to be less suitable, although site investigations should be carried out to confirm this</v>
          </cell>
        </row>
        <row r="1105">
          <cell r="A1105" t="str">
            <v>SHREW-SUE-S</v>
          </cell>
          <cell r="B1105">
            <v>1239</v>
          </cell>
          <cell r="C1105">
            <v>3.6126697793400004</v>
          </cell>
          <cell r="D1105">
            <v>0</v>
          </cell>
          <cell r="E1105">
            <v>0</v>
          </cell>
          <cell r="F1105">
            <v>0</v>
          </cell>
          <cell r="G1105">
            <v>0</v>
          </cell>
          <cell r="H1105">
            <v>0</v>
          </cell>
          <cell r="I1105">
            <v>0</v>
          </cell>
          <cell r="J1105">
            <v>0</v>
          </cell>
          <cell r="K1105">
            <v>0</v>
          </cell>
          <cell r="L1105">
            <v>0</v>
          </cell>
          <cell r="M1105">
            <v>0</v>
          </cell>
          <cell r="N1105">
            <v>0.057324346713690875</v>
          </cell>
          <cell r="O1105">
            <v>1.5867585529548034</v>
          </cell>
          <cell r="P1105" t="str">
            <v>M4</v>
          </cell>
          <cell r="Q1105" t="str">
            <v>MINOR</v>
          </cell>
          <cell r="R1105" t="str">
            <v>Infiltration or attenuation depending on site characteristics, and not in any SPZ</v>
          </cell>
        </row>
        <row r="1106">
          <cell r="A1106" t="str">
            <v>SHREW-SUE-S</v>
          </cell>
          <cell r="B1106">
            <v>1240</v>
          </cell>
          <cell r="C1106">
            <v>23.541139860799998</v>
          </cell>
          <cell r="D1106">
            <v>0</v>
          </cell>
          <cell r="E1106">
            <v>0</v>
          </cell>
          <cell r="F1106">
            <v>0</v>
          </cell>
          <cell r="G1106">
            <v>0</v>
          </cell>
          <cell r="H1106">
            <v>0</v>
          </cell>
          <cell r="I1106">
            <v>0</v>
          </cell>
          <cell r="J1106">
            <v>0.0564</v>
          </cell>
          <cell r="K1106">
            <v>0.23958058247602357</v>
          </cell>
          <cell r="L1106">
            <v>0.0916</v>
          </cell>
          <cell r="M1106">
            <v>0.3891060523901375</v>
          </cell>
          <cell r="N1106">
            <v>0.27</v>
          </cell>
          <cell r="O1106">
            <v>1.1469283203639427</v>
          </cell>
          <cell r="P1106" t="str">
            <v>M4</v>
          </cell>
          <cell r="Q1106" t="str">
            <v>MINOR</v>
          </cell>
          <cell r="R1106" t="str">
            <v>Infiltration or attenuation depending on site characteristics, and not in any SPZ</v>
          </cell>
        </row>
        <row r="1107">
          <cell r="A1107" t="str">
            <v>SHREW-SUE-W</v>
          </cell>
          <cell r="B1107">
            <v>1224</v>
          </cell>
          <cell r="C1107">
            <v>5.87255232097</v>
          </cell>
          <cell r="D1107">
            <v>0</v>
          </cell>
          <cell r="E1107">
            <v>0</v>
          </cell>
          <cell r="F1107">
            <v>0</v>
          </cell>
          <cell r="G1107">
            <v>0</v>
          </cell>
          <cell r="H1107">
            <v>0</v>
          </cell>
          <cell r="I1107">
            <v>0</v>
          </cell>
          <cell r="J1107">
            <v>0.05497741890237162</v>
          </cell>
          <cell r="K1107">
            <v>0.9361758890773189</v>
          </cell>
          <cell r="L1107">
            <v>0.07283835327031983</v>
          </cell>
          <cell r="M1107">
            <v>1.240318507001207</v>
          </cell>
          <cell r="N1107">
            <v>0.11763892465191775</v>
          </cell>
          <cell r="O1107">
            <v>2.0031992602577056</v>
          </cell>
          <cell r="P1107" t="str">
            <v>G2</v>
          </cell>
          <cell r="Q1107" t="str">
            <v>MAJOR</v>
          </cell>
          <cell r="R1107" t="str">
            <v>Highly permeable geology and suitable for infiltration SUDS, but some consideration will need to be given to groundwater protection</v>
          </cell>
        </row>
        <row r="1108">
          <cell r="A1108" t="str">
            <v>SHREW-SUE-W</v>
          </cell>
          <cell r="B1108">
            <v>1225</v>
          </cell>
          <cell r="C1108">
            <v>23.2907794128</v>
          </cell>
          <cell r="D1108">
            <v>0</v>
          </cell>
          <cell r="E1108">
            <v>0</v>
          </cell>
          <cell r="F1108">
            <v>0</v>
          </cell>
          <cell r="G1108">
            <v>0</v>
          </cell>
          <cell r="H1108">
            <v>0</v>
          </cell>
          <cell r="I1108">
            <v>0</v>
          </cell>
          <cell r="J1108">
            <v>0.48047657089909096</v>
          </cell>
          <cell r="K1108">
            <v>2.0629475827461303</v>
          </cell>
          <cell r="L1108">
            <v>0.8635658758604025</v>
          </cell>
          <cell r="M1108">
            <v>3.707758596459031</v>
          </cell>
          <cell r="N1108">
            <v>1.9112352777094246</v>
          </cell>
          <cell r="O1108">
            <v>8.205973891363463</v>
          </cell>
          <cell r="P1108" t="str">
            <v>G2</v>
          </cell>
          <cell r="Q1108" t="str">
            <v>MAJOR</v>
          </cell>
          <cell r="R1108" t="str">
            <v>Highly permeable geology and suitable for infiltration SUDS, but some consideration will need to be given to groundwater protection</v>
          </cell>
        </row>
        <row r="1109">
          <cell r="A1109" t="str">
            <v>SHREW-SUE-W</v>
          </cell>
          <cell r="B1109">
            <v>1226</v>
          </cell>
          <cell r="C1109">
            <v>9.21648266215</v>
          </cell>
          <cell r="D1109">
            <v>0</v>
          </cell>
          <cell r="E1109">
            <v>0</v>
          </cell>
          <cell r="F1109">
            <v>0</v>
          </cell>
          <cell r="G1109">
            <v>0</v>
          </cell>
          <cell r="H1109">
            <v>0</v>
          </cell>
          <cell r="I1109">
            <v>0</v>
          </cell>
          <cell r="J1109">
            <v>0.212</v>
          </cell>
          <cell r="K1109">
            <v>2.3002267542978823</v>
          </cell>
          <cell r="L1109">
            <v>0.35</v>
          </cell>
          <cell r="M1109">
            <v>3.797544169831409</v>
          </cell>
          <cell r="N1109">
            <v>0.8751383682499316</v>
          </cell>
          <cell r="O1109">
            <v>9.495361737552289</v>
          </cell>
          <cell r="P1109" t="str">
            <v>G2</v>
          </cell>
          <cell r="Q1109" t="str">
            <v>MAJOR</v>
          </cell>
          <cell r="R1109" t="str">
            <v>Highly permeable geology and suitable for infiltration SUDS, but some consideration will need to be given to groundwater protection</v>
          </cell>
        </row>
        <row r="1110">
          <cell r="A1110" t="str">
            <v>SHREW-SUE-W</v>
          </cell>
          <cell r="B1110">
            <v>1227</v>
          </cell>
          <cell r="C1110">
            <v>1.7432668536</v>
          </cell>
          <cell r="D1110">
            <v>0</v>
          </cell>
          <cell r="E1110">
            <v>0</v>
          </cell>
          <cell r="F1110">
            <v>0</v>
          </cell>
          <cell r="G1110">
            <v>0</v>
          </cell>
          <cell r="H1110">
            <v>0</v>
          </cell>
          <cell r="I1110">
            <v>0</v>
          </cell>
          <cell r="J1110">
            <v>0</v>
          </cell>
          <cell r="K1110">
            <v>0</v>
          </cell>
          <cell r="L1110">
            <v>0</v>
          </cell>
          <cell r="M1110">
            <v>0</v>
          </cell>
          <cell r="N1110">
            <v>0.014</v>
          </cell>
          <cell r="O1110">
            <v>0.8030898982039819</v>
          </cell>
          <cell r="P1110" t="str">
            <v>G2</v>
          </cell>
          <cell r="Q1110" t="str">
            <v>MAJOR</v>
          </cell>
          <cell r="R1110" t="str">
            <v>Highly permeable geology and suitable for infiltration SUDS, but some consideration will need to be given to groundwater protection</v>
          </cell>
        </row>
        <row r="1111">
          <cell r="A1111" t="str">
            <v>SHREW-SUE-W</v>
          </cell>
          <cell r="B1111">
            <v>1228</v>
          </cell>
          <cell r="C1111">
            <v>1.22775761975</v>
          </cell>
          <cell r="D1111">
            <v>0</v>
          </cell>
          <cell r="E1111">
            <v>0</v>
          </cell>
          <cell r="F1111">
            <v>0</v>
          </cell>
          <cell r="G1111">
            <v>0</v>
          </cell>
          <cell r="H1111">
            <v>0</v>
          </cell>
          <cell r="I1111">
            <v>0</v>
          </cell>
          <cell r="J1111">
            <v>0.037264686721441995</v>
          </cell>
          <cell r="K1111">
            <v>3.035182687689607</v>
          </cell>
          <cell r="L1111">
            <v>0.051372301990732686</v>
          </cell>
          <cell r="M1111">
            <v>4.184238090999857</v>
          </cell>
          <cell r="N1111">
            <v>0.09560379714525367</v>
          </cell>
          <cell r="O1111">
            <v>7.786862456184212</v>
          </cell>
          <cell r="P1111" t="str">
            <v>G2</v>
          </cell>
          <cell r="Q1111" t="str">
            <v>MAJOR</v>
          </cell>
          <cell r="R1111" t="str">
            <v>Highly permeable geology and suitable for infiltration SUDS, but some consideration will need to be given to groundwater protection</v>
          </cell>
        </row>
        <row r="1112">
          <cell r="A1112" t="str">
            <v>SHREW-SUE-W</v>
          </cell>
          <cell r="B1112">
            <v>1229</v>
          </cell>
          <cell r="C1112">
            <v>0.924969442719</v>
          </cell>
          <cell r="D1112">
            <v>0</v>
          </cell>
          <cell r="E1112">
            <v>0</v>
          </cell>
          <cell r="F1112">
            <v>0</v>
          </cell>
          <cell r="G1112">
            <v>0</v>
          </cell>
          <cell r="H1112">
            <v>0</v>
          </cell>
          <cell r="I1112">
            <v>0</v>
          </cell>
          <cell r="J1112">
            <v>1.4297901003229035E-05</v>
          </cell>
          <cell r="K1112">
            <v>0.001545770091734009</v>
          </cell>
          <cell r="L1112">
            <v>0.011766599994566283</v>
          </cell>
          <cell r="M1112">
            <v>1.2721068881992141</v>
          </cell>
          <cell r="N1112">
            <v>0.01638808158830453</v>
          </cell>
          <cell r="O1112">
            <v>1.7717430253837183</v>
          </cell>
          <cell r="P1112" t="str">
            <v>G2</v>
          </cell>
          <cell r="Q1112" t="str">
            <v>MAJOR</v>
          </cell>
          <cell r="R1112" t="str">
            <v>Highly permeable geology and suitable for infiltration SUDS, but some consideration will need to be given to groundwater protection</v>
          </cell>
        </row>
        <row r="1113">
          <cell r="A1113" t="str">
            <v>SHREW-SUE-W</v>
          </cell>
          <cell r="B1113">
            <v>1230</v>
          </cell>
          <cell r="C1113">
            <v>3.35365973534</v>
          </cell>
          <cell r="D1113">
            <v>0</v>
          </cell>
          <cell r="E1113">
            <v>0</v>
          </cell>
          <cell r="F1113">
            <v>0</v>
          </cell>
          <cell r="G1113">
            <v>0</v>
          </cell>
          <cell r="H1113">
            <v>0</v>
          </cell>
          <cell r="I1113">
            <v>0</v>
          </cell>
          <cell r="J1113">
            <v>0.07455921516808356</v>
          </cell>
          <cell r="K1113">
            <v>2.2232194394201</v>
          </cell>
          <cell r="L1113">
            <v>0.12046036752518027</v>
          </cell>
          <cell r="M1113">
            <v>3.59190785683473</v>
          </cell>
          <cell r="N1113">
            <v>0.24217627242036516</v>
          </cell>
          <cell r="O1113">
            <v>7.221253541865746</v>
          </cell>
          <cell r="P1113" t="str">
            <v>G2</v>
          </cell>
          <cell r="Q1113" t="str">
            <v>MAJOR</v>
          </cell>
          <cell r="R1113" t="str">
            <v>Highly permeable geology and suitable for infiltration SUDS, but some consideration will need to be given to groundwater protection</v>
          </cell>
        </row>
        <row r="1114">
          <cell r="A1114" t="str">
            <v>SHREW-SUE-W</v>
          </cell>
          <cell r="B1114">
            <v>1231</v>
          </cell>
          <cell r="C1114">
            <v>4.00256962002</v>
          </cell>
          <cell r="D1114">
            <v>0</v>
          </cell>
          <cell r="E1114">
            <v>0</v>
          </cell>
          <cell r="F1114">
            <v>0</v>
          </cell>
          <cell r="G1114">
            <v>0</v>
          </cell>
          <cell r="H1114">
            <v>0</v>
          </cell>
          <cell r="I1114">
            <v>0</v>
          </cell>
          <cell r="J1114">
            <v>0.0716</v>
          </cell>
          <cell r="K1114">
            <v>1.7888508332715078</v>
          </cell>
          <cell r="L1114">
            <v>0.15108908778108282</v>
          </cell>
          <cell r="M1114">
            <v>3.7748022426734917</v>
          </cell>
          <cell r="N1114">
            <v>0.4992852915380925</v>
          </cell>
          <cell r="O1114">
            <v>12.474118852068779</v>
          </cell>
          <cell r="P1114" t="str">
            <v>G2</v>
          </cell>
          <cell r="Q1114" t="str">
            <v>MAJOR</v>
          </cell>
          <cell r="R1114" t="str">
            <v>Highly permeable geology and suitable for infiltration SUDS, but some consideration will need to be given to groundwater protection</v>
          </cell>
        </row>
        <row r="1115">
          <cell r="A1115" t="str">
            <v>STH002</v>
          </cell>
          <cell r="B1115">
            <v>404</v>
          </cell>
          <cell r="C1115">
            <v>2.70624733506</v>
          </cell>
          <cell r="D1115">
            <v>0</v>
          </cell>
          <cell r="E1115">
            <v>0</v>
          </cell>
          <cell r="F1115">
            <v>0</v>
          </cell>
          <cell r="G1115">
            <v>0</v>
          </cell>
          <cell r="H1115">
            <v>0</v>
          </cell>
          <cell r="I1115">
            <v>0</v>
          </cell>
          <cell r="J1115">
            <v>0</v>
          </cell>
          <cell r="K1115">
            <v>0</v>
          </cell>
          <cell r="L1115">
            <v>0</v>
          </cell>
          <cell r="M1115">
            <v>0</v>
          </cell>
          <cell r="N1115">
            <v>0.002982293263782767</v>
          </cell>
          <cell r="O1115">
            <v>0.11020032149857606</v>
          </cell>
          <cell r="P1115" t="str">
            <v>G4</v>
          </cell>
          <cell r="Q1115" t="str">
            <v>MAJOR</v>
          </cell>
          <cell r="R1115" t="str">
            <v>Highly permeable geology and not in any SPZ</v>
          </cell>
        </row>
        <row r="1116">
          <cell r="A1116" t="str">
            <v>STH003</v>
          </cell>
          <cell r="B1116">
            <v>405</v>
          </cell>
          <cell r="C1116">
            <v>0.851284274316</v>
          </cell>
          <cell r="D1116">
            <v>0</v>
          </cell>
          <cell r="E1116">
            <v>0</v>
          </cell>
          <cell r="F1116">
            <v>0</v>
          </cell>
          <cell r="G1116">
            <v>0</v>
          </cell>
          <cell r="H1116">
            <v>0</v>
          </cell>
          <cell r="I1116">
            <v>0</v>
          </cell>
          <cell r="J1116">
            <v>0</v>
          </cell>
          <cell r="K1116">
            <v>0</v>
          </cell>
          <cell r="L1116">
            <v>0</v>
          </cell>
          <cell r="M1116">
            <v>0</v>
          </cell>
          <cell r="N1116">
            <v>0</v>
          </cell>
          <cell r="O1116">
            <v>0</v>
          </cell>
          <cell r="P1116" t="str">
            <v>G4</v>
          </cell>
          <cell r="Q1116" t="str">
            <v>MAJOR</v>
          </cell>
          <cell r="R1116" t="str">
            <v>Highly permeable geology and not in any SPZ</v>
          </cell>
        </row>
        <row r="1117">
          <cell r="A1117" t="str">
            <v>STM003</v>
          </cell>
          <cell r="B1117">
            <v>573</v>
          </cell>
          <cell r="C1117">
            <v>0.45733611995</v>
          </cell>
          <cell r="D1117">
            <v>0</v>
          </cell>
          <cell r="E1117">
            <v>0</v>
          </cell>
          <cell r="F1117">
            <v>0</v>
          </cell>
          <cell r="G1117">
            <v>0</v>
          </cell>
          <cell r="H1117">
            <v>0</v>
          </cell>
          <cell r="I1117">
            <v>0</v>
          </cell>
          <cell r="J1117">
            <v>0</v>
          </cell>
          <cell r="K1117">
            <v>0</v>
          </cell>
          <cell r="L1117">
            <v>0</v>
          </cell>
          <cell r="M1117">
            <v>0</v>
          </cell>
          <cell r="N1117">
            <v>0.0016921399999409914</v>
          </cell>
          <cell r="O1117">
            <v>0.36999920323940105</v>
          </cell>
          <cell r="P1117" t="str">
            <v>M4</v>
          </cell>
          <cell r="Q1117" t="str">
            <v>MINOR</v>
          </cell>
          <cell r="R1117" t="str">
            <v>Infiltration or attenuation depending on site characteristics, and not in any SPZ</v>
          </cell>
        </row>
        <row r="1118">
          <cell r="A1118" t="str">
            <v>STM004</v>
          </cell>
          <cell r="B1118">
            <v>574</v>
          </cell>
          <cell r="C1118">
            <v>1.8713139898000002</v>
          </cell>
          <cell r="D1118">
            <v>0</v>
          </cell>
          <cell r="E1118">
            <v>0</v>
          </cell>
          <cell r="F1118">
            <v>0</v>
          </cell>
          <cell r="G1118">
            <v>0</v>
          </cell>
          <cell r="H1118">
            <v>0</v>
          </cell>
          <cell r="I1118">
            <v>0</v>
          </cell>
          <cell r="J1118">
            <v>0</v>
          </cell>
          <cell r="K1118">
            <v>0</v>
          </cell>
          <cell r="L1118">
            <v>0</v>
          </cell>
          <cell r="M1118">
            <v>0</v>
          </cell>
          <cell r="N1118">
            <v>0</v>
          </cell>
          <cell r="O1118">
            <v>0</v>
          </cell>
          <cell r="P1118" t="str">
            <v>M4</v>
          </cell>
          <cell r="Q1118" t="str">
            <v>MINOR</v>
          </cell>
          <cell r="R1118" t="str">
            <v>Infiltration or attenuation depending on site characteristics, and not in any SPZ</v>
          </cell>
        </row>
        <row r="1119">
          <cell r="A1119" t="str">
            <v>STM005</v>
          </cell>
          <cell r="B1119">
            <v>575</v>
          </cell>
          <cell r="C1119">
            <v>2.2330321476</v>
          </cell>
          <cell r="D1119">
            <v>0</v>
          </cell>
          <cell r="E1119">
            <v>0</v>
          </cell>
          <cell r="F1119">
            <v>0</v>
          </cell>
          <cell r="G1119">
            <v>0</v>
          </cell>
          <cell r="H1119">
            <v>0</v>
          </cell>
          <cell r="I1119">
            <v>0</v>
          </cell>
          <cell r="J1119">
            <v>0.00013662667192480553</v>
          </cell>
          <cell r="K1119">
            <v>0.006118437303808995</v>
          </cell>
          <cell r="L1119">
            <v>0.0027963600000366568</v>
          </cell>
          <cell r="M1119">
            <v>0.1252270372839059</v>
          </cell>
          <cell r="N1119">
            <v>0.006891703446218142</v>
          </cell>
          <cell r="O1119">
            <v>0.3086253573924204</v>
          </cell>
          <cell r="P1119" t="str">
            <v>M4</v>
          </cell>
          <cell r="Q1119" t="str">
            <v>MINOR</v>
          </cell>
          <cell r="R1119" t="str">
            <v>Infiltration or attenuation depending on site characteristics, and not in any SPZ</v>
          </cell>
        </row>
        <row r="1120">
          <cell r="A1120" t="str">
            <v>STM006</v>
          </cell>
          <cell r="B1120">
            <v>576</v>
          </cell>
          <cell r="C1120">
            <v>0.40563317509499996</v>
          </cell>
          <cell r="D1120">
            <v>0</v>
          </cell>
          <cell r="E1120">
            <v>0</v>
          </cell>
          <cell r="F1120">
            <v>0</v>
          </cell>
          <cell r="G1120">
            <v>0</v>
          </cell>
          <cell r="H1120">
            <v>0</v>
          </cell>
          <cell r="I1120">
            <v>0</v>
          </cell>
          <cell r="J1120">
            <v>0</v>
          </cell>
          <cell r="K1120">
            <v>0</v>
          </cell>
          <cell r="L1120">
            <v>0</v>
          </cell>
          <cell r="M1120">
            <v>0</v>
          </cell>
          <cell r="N1120">
            <v>0</v>
          </cell>
          <cell r="O1120">
            <v>0</v>
          </cell>
          <cell r="P1120" t="str">
            <v>M4</v>
          </cell>
          <cell r="Q1120" t="str">
            <v>MINOR</v>
          </cell>
          <cell r="R1120" t="str">
            <v>Infiltration or attenuation depending on site characteristics, and not in any SPZ</v>
          </cell>
        </row>
        <row r="1121">
          <cell r="A1121" t="str">
            <v>STM007</v>
          </cell>
          <cell r="B1121">
            <v>577</v>
          </cell>
          <cell r="C1121">
            <v>0.40319420594600003</v>
          </cell>
          <cell r="D1121">
            <v>0</v>
          </cell>
          <cell r="E1121">
            <v>0</v>
          </cell>
          <cell r="F1121">
            <v>0</v>
          </cell>
          <cell r="G1121">
            <v>0</v>
          </cell>
          <cell r="H1121">
            <v>0</v>
          </cell>
          <cell r="I1121">
            <v>0</v>
          </cell>
          <cell r="J1121">
            <v>0</v>
          </cell>
          <cell r="K1121">
            <v>0</v>
          </cell>
          <cell r="L1121">
            <v>0</v>
          </cell>
          <cell r="M1121">
            <v>0</v>
          </cell>
          <cell r="N1121">
            <v>0</v>
          </cell>
          <cell r="O1121">
            <v>0</v>
          </cell>
          <cell r="P1121" t="str">
            <v>M4</v>
          </cell>
          <cell r="Q1121" t="str">
            <v>MINOR</v>
          </cell>
          <cell r="R1121" t="str">
            <v>Infiltration or attenuation depending on site characteristics, and not in any SPZ</v>
          </cell>
        </row>
        <row r="1122">
          <cell r="A1122" t="str">
            <v>STM008</v>
          </cell>
          <cell r="B1122">
            <v>578</v>
          </cell>
          <cell r="C1122">
            <v>4.4288883049</v>
          </cell>
          <cell r="D1122">
            <v>0</v>
          </cell>
          <cell r="E1122">
            <v>0</v>
          </cell>
          <cell r="F1122">
            <v>0</v>
          </cell>
          <cell r="G1122">
            <v>0</v>
          </cell>
          <cell r="H1122">
            <v>0</v>
          </cell>
          <cell r="I1122">
            <v>0</v>
          </cell>
          <cell r="J1122">
            <v>0.012706751678630713</v>
          </cell>
          <cell r="K1122">
            <v>0.2869061218945692</v>
          </cell>
          <cell r="L1122">
            <v>0.023222598852492077</v>
          </cell>
          <cell r="M1122">
            <v>0.5243437461901949</v>
          </cell>
          <cell r="N1122">
            <v>0.11935977084213302</v>
          </cell>
          <cell r="O1122">
            <v>2.695027795351639</v>
          </cell>
          <cell r="P1122" t="str">
            <v>M4</v>
          </cell>
          <cell r="Q1122" t="str">
            <v>MINOR</v>
          </cell>
          <cell r="R1122" t="str">
            <v>Infiltration or attenuation depending on site characteristics, and not in any SPZ</v>
          </cell>
        </row>
        <row r="1123">
          <cell r="A1123" t="str">
            <v>STM009</v>
          </cell>
          <cell r="B1123">
            <v>579</v>
          </cell>
          <cell r="C1123">
            <v>7.329126370700001</v>
          </cell>
          <cell r="D1123">
            <v>0</v>
          </cell>
          <cell r="E1123">
            <v>0</v>
          </cell>
          <cell r="F1123">
            <v>0</v>
          </cell>
          <cell r="G1123">
            <v>0</v>
          </cell>
          <cell r="H1123">
            <v>0</v>
          </cell>
          <cell r="I1123">
            <v>0</v>
          </cell>
          <cell r="J1123">
            <v>0.1949799810791103</v>
          </cell>
          <cell r="K1123">
            <v>2.660344101291405</v>
          </cell>
          <cell r="L1123">
            <v>0.3069936761373641</v>
          </cell>
          <cell r="M1123">
            <v>4.188680350289053</v>
          </cell>
          <cell r="N1123">
            <v>0.9407784677718865</v>
          </cell>
          <cell r="O1123">
            <v>12.836161094627615</v>
          </cell>
          <cell r="P1123" t="str">
            <v>M4</v>
          </cell>
          <cell r="Q1123" t="str">
            <v>MINOR</v>
          </cell>
          <cell r="R1123" t="str">
            <v>Infiltration or attenuation depending on site characteristics, and not in any SPZ</v>
          </cell>
        </row>
        <row r="1124">
          <cell r="A1124" t="str">
            <v>STM010</v>
          </cell>
          <cell r="B1124">
            <v>580</v>
          </cell>
          <cell r="C1124">
            <v>1.0601464169</v>
          </cell>
          <cell r="D1124">
            <v>0</v>
          </cell>
          <cell r="E1124">
            <v>0</v>
          </cell>
          <cell r="F1124">
            <v>0</v>
          </cell>
          <cell r="G1124">
            <v>0</v>
          </cell>
          <cell r="H1124">
            <v>0</v>
          </cell>
          <cell r="I1124">
            <v>0</v>
          </cell>
          <cell r="J1124">
            <v>0</v>
          </cell>
          <cell r="K1124">
            <v>0</v>
          </cell>
          <cell r="L1124">
            <v>0</v>
          </cell>
          <cell r="M1124">
            <v>0</v>
          </cell>
          <cell r="N1124">
            <v>0.024760495381826668</v>
          </cell>
          <cell r="O1124">
            <v>2.3355731799980455</v>
          </cell>
          <cell r="P1124" t="str">
            <v>M4</v>
          </cell>
          <cell r="Q1124" t="str">
            <v>MINOR</v>
          </cell>
          <cell r="R1124" t="str">
            <v>Infiltration or attenuation depending on site characteristics, and not in any SPZ</v>
          </cell>
        </row>
        <row r="1125">
          <cell r="A1125" t="str">
            <v>STM013</v>
          </cell>
          <cell r="B1125">
            <v>581</v>
          </cell>
          <cell r="C1125">
            <v>6.98301777035</v>
          </cell>
          <cell r="D1125">
            <v>0</v>
          </cell>
          <cell r="E1125">
            <v>0</v>
          </cell>
          <cell r="F1125">
            <v>0</v>
          </cell>
          <cell r="G1125">
            <v>0</v>
          </cell>
          <cell r="H1125">
            <v>0</v>
          </cell>
          <cell r="I1125">
            <v>0</v>
          </cell>
          <cell r="J1125">
            <v>0.27058034619251087</v>
          </cell>
          <cell r="K1125">
            <v>3.87483399142129</v>
          </cell>
          <cell r="L1125">
            <v>0.3715414090745882</v>
          </cell>
          <cell r="M1125">
            <v>5.320642468535004</v>
          </cell>
          <cell r="N1125">
            <v>0.5395127790696324</v>
          </cell>
          <cell r="O1125">
            <v>7.72606911241744</v>
          </cell>
          <cell r="P1125" t="str">
            <v>M4</v>
          </cell>
          <cell r="Q1125" t="str">
            <v>MINOR</v>
          </cell>
          <cell r="R1125" t="str">
            <v>Infiltration or attenuation depending on site characteristics, and not in any SPZ</v>
          </cell>
        </row>
        <row r="1126">
          <cell r="A1126" t="str">
            <v>STM014</v>
          </cell>
          <cell r="B1126">
            <v>582</v>
          </cell>
          <cell r="C1126">
            <v>2.8659046474</v>
          </cell>
          <cell r="D1126">
            <v>0</v>
          </cell>
          <cell r="E1126">
            <v>0</v>
          </cell>
          <cell r="F1126">
            <v>0</v>
          </cell>
          <cell r="G1126">
            <v>0</v>
          </cell>
          <cell r="H1126">
            <v>0</v>
          </cell>
          <cell r="I1126">
            <v>0</v>
          </cell>
          <cell r="J1126">
            <v>0.11624431327733425</v>
          </cell>
          <cell r="K1126">
            <v>4.056112382622122</v>
          </cell>
          <cell r="L1126">
            <v>0.15657113000005485</v>
          </cell>
          <cell r="M1126">
            <v>5.463235845690085</v>
          </cell>
          <cell r="N1126">
            <v>0.2769985269205332</v>
          </cell>
          <cell r="O1126">
            <v>9.66530855001862</v>
          </cell>
          <cell r="P1126" t="str">
            <v>M4</v>
          </cell>
          <cell r="Q1126" t="str">
            <v>MINOR</v>
          </cell>
          <cell r="R1126" t="str">
            <v>Infiltration or attenuation depending on site characteristics, and not in any SPZ</v>
          </cell>
        </row>
        <row r="1127">
          <cell r="A1127" t="str">
            <v>STM015</v>
          </cell>
          <cell r="B1127">
            <v>583</v>
          </cell>
          <cell r="C1127">
            <v>0.48941896525</v>
          </cell>
          <cell r="D1127">
            <v>0</v>
          </cell>
          <cell r="E1127">
            <v>0</v>
          </cell>
          <cell r="F1127">
            <v>0</v>
          </cell>
          <cell r="G1127">
            <v>0</v>
          </cell>
          <cell r="H1127">
            <v>0</v>
          </cell>
          <cell r="I1127">
            <v>0</v>
          </cell>
          <cell r="J1127">
            <v>0</v>
          </cell>
          <cell r="K1127">
            <v>0</v>
          </cell>
          <cell r="L1127">
            <v>0</v>
          </cell>
          <cell r="M1127">
            <v>0</v>
          </cell>
          <cell r="N1127">
            <v>0</v>
          </cell>
          <cell r="O1127">
            <v>0</v>
          </cell>
          <cell r="P1127" t="str">
            <v>M4</v>
          </cell>
          <cell r="Q1127" t="str">
            <v>MINOR</v>
          </cell>
          <cell r="R1127" t="str">
            <v>Infiltration or attenuation depending on site characteristics, and not in any SPZ</v>
          </cell>
        </row>
        <row r="1128">
          <cell r="A1128" t="str">
            <v>STM016</v>
          </cell>
          <cell r="B1128">
            <v>584</v>
          </cell>
          <cell r="C1128">
            <v>3.1884657811</v>
          </cell>
          <cell r="D1128">
            <v>0</v>
          </cell>
          <cell r="E1128">
            <v>0</v>
          </cell>
          <cell r="F1128">
            <v>0</v>
          </cell>
          <cell r="G1128">
            <v>0</v>
          </cell>
          <cell r="H1128">
            <v>0</v>
          </cell>
          <cell r="I1128">
            <v>0</v>
          </cell>
          <cell r="J1128">
            <v>0.21628839999958874</v>
          </cell>
          <cell r="K1128">
            <v>6.783463108861423</v>
          </cell>
          <cell r="L1128">
            <v>0.28981399999931456</v>
          </cell>
          <cell r="M1128">
            <v>9.089449907765063</v>
          </cell>
          <cell r="N1128">
            <v>0.4738880446982901</v>
          </cell>
          <cell r="O1128">
            <v>14.862572698986337</v>
          </cell>
          <cell r="P1128" t="str">
            <v>M4</v>
          </cell>
          <cell r="Q1128" t="str">
            <v>MINOR</v>
          </cell>
          <cell r="R1128" t="str">
            <v>Infiltration or attenuation depending on site characteristics, and not in any SPZ</v>
          </cell>
        </row>
        <row r="1129">
          <cell r="A1129" t="str">
            <v>STM018</v>
          </cell>
          <cell r="B1129">
            <v>585</v>
          </cell>
          <cell r="C1129">
            <v>2.5836738194</v>
          </cell>
          <cell r="D1129">
            <v>0</v>
          </cell>
          <cell r="E1129">
            <v>0</v>
          </cell>
          <cell r="F1129">
            <v>0</v>
          </cell>
          <cell r="G1129">
            <v>0</v>
          </cell>
          <cell r="H1129">
            <v>0</v>
          </cell>
          <cell r="I1129">
            <v>0</v>
          </cell>
          <cell r="J1129">
            <v>0.0344</v>
          </cell>
          <cell r="K1129">
            <v>1.3314374183653193</v>
          </cell>
          <cell r="L1129">
            <v>0.0564</v>
          </cell>
          <cell r="M1129">
            <v>2.1829380929012787</v>
          </cell>
          <cell r="N1129">
            <v>0.11897624986006008</v>
          </cell>
          <cell r="O1129">
            <v>4.604925318618185</v>
          </cell>
          <cell r="P1129" t="str">
            <v>M4</v>
          </cell>
          <cell r="Q1129" t="str">
            <v>MINOR</v>
          </cell>
          <cell r="R1129" t="str">
            <v>Infiltration or attenuation depending on site characteristics, and not in any SPZ</v>
          </cell>
        </row>
        <row r="1130">
          <cell r="A1130" t="str">
            <v>STM019</v>
          </cell>
          <cell r="B1130">
            <v>586</v>
          </cell>
          <cell r="C1130">
            <v>1.08057997385</v>
          </cell>
          <cell r="D1130">
            <v>0</v>
          </cell>
          <cell r="E1130">
            <v>0</v>
          </cell>
          <cell r="F1130">
            <v>0</v>
          </cell>
          <cell r="G1130">
            <v>0</v>
          </cell>
          <cell r="H1130">
            <v>0</v>
          </cell>
          <cell r="I1130">
            <v>0</v>
          </cell>
          <cell r="J1130">
            <v>0.0907464527161084</v>
          </cell>
          <cell r="K1130">
            <v>8.39793952434522</v>
          </cell>
          <cell r="L1130">
            <v>0.11887824870108213</v>
          </cell>
          <cell r="M1130">
            <v>11.001337390839351</v>
          </cell>
          <cell r="N1130">
            <v>0.1599696602010415</v>
          </cell>
          <cell r="O1130">
            <v>14.804055606461535</v>
          </cell>
          <cell r="P1130" t="str">
            <v>M4</v>
          </cell>
          <cell r="Q1130" t="str">
            <v>MINOR</v>
          </cell>
          <cell r="R1130" t="str">
            <v>Infiltration or attenuation depending on site characteristics, and not in any SPZ</v>
          </cell>
        </row>
        <row r="1131">
          <cell r="A1131" t="str">
            <v>STM020</v>
          </cell>
          <cell r="B1131">
            <v>587</v>
          </cell>
          <cell r="C1131">
            <v>0.84880514195</v>
          </cell>
          <cell r="D1131">
            <v>0</v>
          </cell>
          <cell r="E1131">
            <v>0</v>
          </cell>
          <cell r="F1131">
            <v>0</v>
          </cell>
          <cell r="G1131">
            <v>0</v>
          </cell>
          <cell r="H1131">
            <v>0</v>
          </cell>
          <cell r="I1131">
            <v>0</v>
          </cell>
          <cell r="J1131">
            <v>0</v>
          </cell>
          <cell r="K1131">
            <v>0</v>
          </cell>
          <cell r="L1131">
            <v>0</v>
          </cell>
          <cell r="M1131">
            <v>0</v>
          </cell>
          <cell r="N1131">
            <v>0.011790061324443428</v>
          </cell>
          <cell r="O1131">
            <v>1.3890186029454965</v>
          </cell>
          <cell r="P1131" t="str">
            <v>M4</v>
          </cell>
          <cell r="Q1131" t="str">
            <v>MINOR</v>
          </cell>
          <cell r="R1131" t="str">
            <v>Infiltration or attenuation depending on site characteristics, and not in any SPZ</v>
          </cell>
        </row>
        <row r="1132">
          <cell r="A1132" t="str">
            <v>STM022</v>
          </cell>
          <cell r="B1132">
            <v>588</v>
          </cell>
          <cell r="C1132">
            <v>0.49836</v>
          </cell>
          <cell r="D1132">
            <v>0</v>
          </cell>
          <cell r="E1132">
            <v>0</v>
          </cell>
          <cell r="F1132">
            <v>0</v>
          </cell>
          <cell r="G1132">
            <v>0</v>
          </cell>
          <cell r="H1132">
            <v>0</v>
          </cell>
          <cell r="I1132">
            <v>0</v>
          </cell>
          <cell r="J1132">
            <v>0</v>
          </cell>
          <cell r="K1132">
            <v>0</v>
          </cell>
          <cell r="L1132">
            <v>0.0016636600000783802</v>
          </cell>
          <cell r="M1132">
            <v>0.3338269524196123</v>
          </cell>
          <cell r="N1132">
            <v>0.03720657474906986</v>
          </cell>
          <cell r="O1132">
            <v>7.4658027829420215</v>
          </cell>
          <cell r="P1132" t="str">
            <v>M4</v>
          </cell>
          <cell r="Q1132" t="str">
            <v>MINOR</v>
          </cell>
          <cell r="R1132" t="str">
            <v>Infiltration or attenuation depending on site characteristics, and not in any SPZ</v>
          </cell>
        </row>
        <row r="1133">
          <cell r="A1133" t="str">
            <v>STM023</v>
          </cell>
          <cell r="B1133">
            <v>589</v>
          </cell>
          <cell r="C1133">
            <v>1.50167923075</v>
          </cell>
          <cell r="D1133">
            <v>0</v>
          </cell>
          <cell r="E1133">
            <v>0</v>
          </cell>
          <cell r="F1133">
            <v>0</v>
          </cell>
          <cell r="G1133">
            <v>0</v>
          </cell>
          <cell r="H1133">
            <v>0</v>
          </cell>
          <cell r="I1133">
            <v>0</v>
          </cell>
          <cell r="J1133">
            <v>0.032636758328008705</v>
          </cell>
          <cell r="K1133">
            <v>2.1733508501485086</v>
          </cell>
          <cell r="L1133">
            <v>0.0600818490254698</v>
          </cell>
          <cell r="M1133">
            <v>4.000977558666937</v>
          </cell>
          <cell r="N1133">
            <v>0.28434479973990234</v>
          </cell>
          <cell r="O1133">
            <v>18.935122356183147</v>
          </cell>
          <cell r="P1133" t="str">
            <v>M4</v>
          </cell>
          <cell r="Q1133" t="str">
            <v>MINOR</v>
          </cell>
          <cell r="R1133" t="str">
            <v>Infiltration or attenuation depending on site characteristics, and not in any SPZ</v>
          </cell>
        </row>
        <row r="1134">
          <cell r="A1134" t="str">
            <v>STM024</v>
          </cell>
          <cell r="B1134">
            <v>590</v>
          </cell>
          <cell r="C1134">
            <v>2.7563067217</v>
          </cell>
          <cell r="D1134">
            <v>0</v>
          </cell>
          <cell r="E1134">
            <v>0</v>
          </cell>
          <cell r="F1134">
            <v>0</v>
          </cell>
          <cell r="G1134">
            <v>0</v>
          </cell>
          <cell r="H1134">
            <v>0</v>
          </cell>
          <cell r="I1134">
            <v>0</v>
          </cell>
          <cell r="J1134">
            <v>0.003841756134835017</v>
          </cell>
          <cell r="K1134">
            <v>0.13938057417882532</v>
          </cell>
          <cell r="L1134">
            <v>0.0216201378999908</v>
          </cell>
          <cell r="M1134">
            <v>0.7843879539885243</v>
          </cell>
          <cell r="N1134">
            <v>0.12043558999989182</v>
          </cell>
          <cell r="O1134">
            <v>4.3694552950772865</v>
          </cell>
          <cell r="P1134" t="str">
            <v>M4</v>
          </cell>
          <cell r="Q1134" t="str">
            <v>MINOR</v>
          </cell>
          <cell r="R1134" t="str">
            <v>Infiltration or attenuation depending on site characteristics, and not in any SPZ</v>
          </cell>
        </row>
        <row r="1135">
          <cell r="A1135" t="str">
            <v>STM025</v>
          </cell>
          <cell r="B1135">
            <v>591</v>
          </cell>
          <cell r="C1135">
            <v>1.22358581385</v>
          </cell>
          <cell r="D1135">
            <v>0</v>
          </cell>
          <cell r="E1135">
            <v>0</v>
          </cell>
          <cell r="F1135">
            <v>0</v>
          </cell>
          <cell r="G1135">
            <v>0</v>
          </cell>
          <cell r="H1135">
            <v>0</v>
          </cell>
          <cell r="I1135">
            <v>0</v>
          </cell>
          <cell r="J1135">
            <v>0</v>
          </cell>
          <cell r="K1135">
            <v>0</v>
          </cell>
          <cell r="L1135">
            <v>0</v>
          </cell>
          <cell r="M1135">
            <v>0</v>
          </cell>
          <cell r="N1135">
            <v>0</v>
          </cell>
          <cell r="O1135">
            <v>0</v>
          </cell>
          <cell r="P1135" t="str">
            <v>M4</v>
          </cell>
          <cell r="Q1135" t="str">
            <v>MINOR</v>
          </cell>
          <cell r="R1135" t="str">
            <v>Infiltration or attenuation depending on site characteristics, and not in any SPZ</v>
          </cell>
        </row>
        <row r="1136">
          <cell r="A1136" t="str">
            <v>STM026</v>
          </cell>
          <cell r="B1136">
            <v>592</v>
          </cell>
          <cell r="C1136">
            <v>2.9025006973</v>
          </cell>
          <cell r="D1136">
            <v>0</v>
          </cell>
          <cell r="E1136">
            <v>0</v>
          </cell>
          <cell r="F1136">
            <v>0</v>
          </cell>
          <cell r="G1136">
            <v>0</v>
          </cell>
          <cell r="H1136">
            <v>0</v>
          </cell>
          <cell r="I1136">
            <v>0</v>
          </cell>
          <cell r="J1136">
            <v>0.016818102231801153</v>
          </cell>
          <cell r="K1136">
            <v>0.5794349075418275</v>
          </cell>
          <cell r="L1136">
            <v>0.06674707656013625</v>
          </cell>
          <cell r="M1136">
            <v>2.299640328156563</v>
          </cell>
          <cell r="N1136">
            <v>0.3903431559384494</v>
          </cell>
          <cell r="O1136">
            <v>13.448512046924202</v>
          </cell>
          <cell r="P1136" t="str">
            <v>M4</v>
          </cell>
          <cell r="Q1136" t="str">
            <v>MINOR</v>
          </cell>
          <cell r="R1136" t="str">
            <v>Infiltration or attenuation depending on site characteristics, and not in any SPZ</v>
          </cell>
        </row>
        <row r="1137">
          <cell r="A1137" t="str">
            <v>STM027</v>
          </cell>
          <cell r="B1137">
            <v>593</v>
          </cell>
          <cell r="C1137">
            <v>0.34707976819999997</v>
          </cell>
          <cell r="D1137">
            <v>0</v>
          </cell>
          <cell r="E1137">
            <v>0</v>
          </cell>
          <cell r="F1137">
            <v>0</v>
          </cell>
          <cell r="G1137">
            <v>0</v>
          </cell>
          <cell r="H1137">
            <v>0</v>
          </cell>
          <cell r="I1137">
            <v>0</v>
          </cell>
          <cell r="J1137">
            <v>0</v>
          </cell>
          <cell r="K1137">
            <v>0</v>
          </cell>
          <cell r="L1137">
            <v>0</v>
          </cell>
          <cell r="M1137">
            <v>0</v>
          </cell>
          <cell r="N1137">
            <v>0</v>
          </cell>
          <cell r="O1137">
            <v>0</v>
          </cell>
          <cell r="P1137" t="str">
            <v>M4</v>
          </cell>
          <cell r="Q1137" t="str">
            <v>MINOR</v>
          </cell>
          <cell r="R1137" t="str">
            <v>Infiltration or attenuation depending on site characteristics, and not in any SPZ</v>
          </cell>
        </row>
        <row r="1138">
          <cell r="A1138" t="str">
            <v>STM028</v>
          </cell>
          <cell r="B1138">
            <v>594</v>
          </cell>
          <cell r="C1138">
            <v>0.62661203845</v>
          </cell>
          <cell r="D1138">
            <v>0</v>
          </cell>
          <cell r="E1138">
            <v>0</v>
          </cell>
          <cell r="F1138">
            <v>0</v>
          </cell>
          <cell r="G1138">
            <v>0</v>
          </cell>
          <cell r="H1138">
            <v>0</v>
          </cell>
          <cell r="I1138">
            <v>0</v>
          </cell>
          <cell r="J1138">
            <v>0.2155863583999985</v>
          </cell>
          <cell r="K1138">
            <v>34.405077651121616</v>
          </cell>
          <cell r="L1138">
            <v>0.23798582571950597</v>
          </cell>
          <cell r="M1138">
            <v>37.97977234976086</v>
          </cell>
          <cell r="N1138">
            <v>0.342508816034815</v>
          </cell>
          <cell r="O1138">
            <v>54.66042702946653</v>
          </cell>
          <cell r="P1138" t="str">
            <v>M4</v>
          </cell>
          <cell r="Q1138" t="str">
            <v>MINOR</v>
          </cell>
          <cell r="R1138" t="str">
            <v>Infiltration or attenuation depending on site characteristics, and not in any SPZ</v>
          </cell>
        </row>
        <row r="1139">
          <cell r="A1139" t="str">
            <v>STM029</v>
          </cell>
          <cell r="B1139">
            <v>572</v>
          </cell>
          <cell r="C1139">
            <v>4.08283579484</v>
          </cell>
          <cell r="D1139">
            <v>0</v>
          </cell>
          <cell r="E1139">
            <v>0</v>
          </cell>
          <cell r="F1139">
            <v>0</v>
          </cell>
          <cell r="G1139">
            <v>0</v>
          </cell>
          <cell r="H1139">
            <v>0</v>
          </cell>
          <cell r="I1139">
            <v>0</v>
          </cell>
          <cell r="J1139">
            <v>0</v>
          </cell>
          <cell r="K1139">
            <v>0</v>
          </cell>
          <cell r="L1139">
            <v>0</v>
          </cell>
          <cell r="M1139">
            <v>0</v>
          </cell>
          <cell r="N1139">
            <v>0</v>
          </cell>
          <cell r="O1139">
            <v>0</v>
          </cell>
          <cell r="P1139" t="str">
            <v>M4</v>
          </cell>
          <cell r="Q1139" t="str">
            <v>MINOR</v>
          </cell>
          <cell r="R1139" t="str">
            <v>Infiltration or attenuation depending on site characteristics, and not in any SPZ</v>
          </cell>
        </row>
        <row r="1140">
          <cell r="A1140" t="str">
            <v>STM030</v>
          </cell>
          <cell r="B1140">
            <v>595</v>
          </cell>
          <cell r="C1140">
            <v>4.19064033339</v>
          </cell>
          <cell r="D1140">
            <v>0</v>
          </cell>
          <cell r="E1140">
            <v>0</v>
          </cell>
          <cell r="F1140">
            <v>0</v>
          </cell>
          <cell r="G1140">
            <v>0</v>
          </cell>
          <cell r="H1140">
            <v>0</v>
          </cell>
          <cell r="I1140">
            <v>0</v>
          </cell>
          <cell r="J1140">
            <v>0.009549639428402512</v>
          </cell>
          <cell r="K1140">
            <v>0.22788019654927943</v>
          </cell>
          <cell r="L1140">
            <v>0.01805483340344418</v>
          </cell>
          <cell r="M1140">
            <v>0.4308371028548471</v>
          </cell>
          <cell r="N1140">
            <v>0.03684647084341732</v>
          </cell>
          <cell r="O1140">
            <v>0.8792563406082272</v>
          </cell>
          <cell r="P1140" t="str">
            <v>M4</v>
          </cell>
          <cell r="Q1140" t="str">
            <v>MINOR</v>
          </cell>
          <cell r="R1140" t="str">
            <v>Infiltration or attenuation depending on site characteristics, and not in any SPZ</v>
          </cell>
        </row>
        <row r="1141">
          <cell r="A1141" t="str">
            <v>STM031</v>
          </cell>
          <cell r="B1141">
            <v>596</v>
          </cell>
          <cell r="C1141">
            <v>5.53829907295</v>
          </cell>
          <cell r="D1141">
            <v>0</v>
          </cell>
          <cell r="E1141">
            <v>0</v>
          </cell>
          <cell r="F1141">
            <v>0</v>
          </cell>
          <cell r="G1141">
            <v>0</v>
          </cell>
          <cell r="H1141">
            <v>0</v>
          </cell>
          <cell r="I1141">
            <v>0</v>
          </cell>
          <cell r="J1141">
            <v>0</v>
          </cell>
          <cell r="K1141">
            <v>0</v>
          </cell>
          <cell r="L1141">
            <v>0</v>
          </cell>
          <cell r="M1141">
            <v>0</v>
          </cell>
          <cell r="N1141">
            <v>0</v>
          </cell>
          <cell r="O1141">
            <v>0</v>
          </cell>
          <cell r="P1141" t="str">
            <v>M4</v>
          </cell>
          <cell r="Q1141" t="str">
            <v>MINOR</v>
          </cell>
          <cell r="R1141" t="str">
            <v>Infiltration or attenuation depending on site characteristics, and not in any SPZ</v>
          </cell>
        </row>
        <row r="1142">
          <cell r="A1142" t="str">
            <v>STM032</v>
          </cell>
          <cell r="B1142">
            <v>597</v>
          </cell>
          <cell r="C1142">
            <v>0.15924999825</v>
          </cell>
          <cell r="D1142">
            <v>0</v>
          </cell>
          <cell r="E1142">
            <v>0</v>
          </cell>
          <cell r="F1142">
            <v>0</v>
          </cell>
          <cell r="G1142">
            <v>0</v>
          </cell>
          <cell r="H1142">
            <v>0</v>
          </cell>
          <cell r="I1142">
            <v>0</v>
          </cell>
          <cell r="J1142">
            <v>0</v>
          </cell>
          <cell r="K1142">
            <v>0</v>
          </cell>
          <cell r="L1142">
            <v>0.0009602180999182125</v>
          </cell>
          <cell r="M1142">
            <v>0.6029627067315917</v>
          </cell>
          <cell r="N1142">
            <v>0.0032750723744544466</v>
          </cell>
          <cell r="O1142">
            <v>2.056560383324492</v>
          </cell>
          <cell r="P1142" t="str">
            <v>M4</v>
          </cell>
          <cell r="Q1142" t="str">
            <v>MINOR</v>
          </cell>
          <cell r="R1142" t="str">
            <v>Infiltration or attenuation depending on site characteristics, and not in any SPZ</v>
          </cell>
        </row>
        <row r="1143">
          <cell r="A1143" t="str">
            <v>STM033</v>
          </cell>
          <cell r="B1143">
            <v>598</v>
          </cell>
          <cell r="C1143">
            <v>13.11189485</v>
          </cell>
          <cell r="D1143">
            <v>0</v>
          </cell>
          <cell r="E1143">
            <v>0</v>
          </cell>
          <cell r="F1143">
            <v>0</v>
          </cell>
          <cell r="G1143">
            <v>0</v>
          </cell>
          <cell r="H1143">
            <v>0</v>
          </cell>
          <cell r="I1143">
            <v>0</v>
          </cell>
          <cell r="J1143">
            <v>0.024296782025385374</v>
          </cell>
          <cell r="K1143">
            <v>0.1853033623541099</v>
          </cell>
          <cell r="L1143">
            <v>0.04486219743818533</v>
          </cell>
          <cell r="M1143">
            <v>0.34214884996721373</v>
          </cell>
          <cell r="N1143">
            <v>0.23276571144048908</v>
          </cell>
          <cell r="O1143">
            <v>1.775225580309539</v>
          </cell>
          <cell r="P1143" t="str">
            <v>M4</v>
          </cell>
          <cell r="Q1143" t="str">
            <v>MINOR</v>
          </cell>
          <cell r="R1143" t="str">
            <v>Infiltration or attenuation depending on site characteristics, and not in any SPZ</v>
          </cell>
        </row>
        <row r="1144">
          <cell r="A1144" t="str">
            <v>STM034</v>
          </cell>
          <cell r="B1144">
            <v>599</v>
          </cell>
          <cell r="C1144">
            <v>0.8278766504970001</v>
          </cell>
          <cell r="D1144">
            <v>0</v>
          </cell>
          <cell r="E1144">
            <v>0</v>
          </cell>
          <cell r="F1144">
            <v>0</v>
          </cell>
          <cell r="G1144">
            <v>0</v>
          </cell>
          <cell r="H1144">
            <v>0</v>
          </cell>
          <cell r="I1144">
            <v>0</v>
          </cell>
          <cell r="J1144">
            <v>0.23855644665767758</v>
          </cell>
          <cell r="K1144">
            <v>28.815457775559288</v>
          </cell>
          <cell r="L1144">
            <v>0.31211987488278403</v>
          </cell>
          <cell r="M1144">
            <v>37.701253525559494</v>
          </cell>
          <cell r="N1144">
            <v>0.4628153475225171</v>
          </cell>
          <cell r="O1144">
            <v>55.903901534688124</v>
          </cell>
          <cell r="P1144" t="str">
            <v>M4</v>
          </cell>
          <cell r="Q1144" t="str">
            <v>MINOR</v>
          </cell>
          <cell r="R1144" t="str">
            <v>Infiltration or attenuation depending on site characteristics, and not in any SPZ</v>
          </cell>
        </row>
        <row r="1145">
          <cell r="A1145" t="str">
            <v>STM035</v>
          </cell>
          <cell r="B1145">
            <v>600</v>
          </cell>
          <cell r="C1145">
            <v>0.247334267294</v>
          </cell>
          <cell r="D1145">
            <v>0</v>
          </cell>
          <cell r="E1145">
            <v>0</v>
          </cell>
          <cell r="F1145">
            <v>0</v>
          </cell>
          <cell r="G1145">
            <v>0</v>
          </cell>
          <cell r="H1145">
            <v>0</v>
          </cell>
          <cell r="I1145">
            <v>0</v>
          </cell>
          <cell r="J1145">
            <v>0</v>
          </cell>
          <cell r="K1145">
            <v>0</v>
          </cell>
          <cell r="L1145">
            <v>0</v>
          </cell>
          <cell r="M1145">
            <v>0</v>
          </cell>
          <cell r="N1145">
            <v>0</v>
          </cell>
          <cell r="O1145">
            <v>0</v>
          </cell>
          <cell r="P1145" t="str">
            <v>M4</v>
          </cell>
          <cell r="Q1145" t="str">
            <v>MINOR</v>
          </cell>
          <cell r="R1145" t="str">
            <v>Infiltration or attenuation depending on site characteristics, and not in any SPZ</v>
          </cell>
        </row>
        <row r="1146">
          <cell r="A1146" t="str">
            <v>STM036</v>
          </cell>
          <cell r="B1146">
            <v>601</v>
          </cell>
          <cell r="C1146">
            <v>2.23260742525</v>
          </cell>
          <cell r="D1146">
            <v>0</v>
          </cell>
          <cell r="E1146">
            <v>0</v>
          </cell>
          <cell r="F1146">
            <v>0</v>
          </cell>
          <cell r="G1146">
            <v>0</v>
          </cell>
          <cell r="H1146">
            <v>0</v>
          </cell>
          <cell r="I1146">
            <v>0</v>
          </cell>
          <cell r="J1146">
            <v>0.021651302211342847</v>
          </cell>
          <cell r="K1146">
            <v>0.9697765028671982</v>
          </cell>
          <cell r="L1146">
            <v>0.025620245513065618</v>
          </cell>
          <cell r="M1146">
            <v>1.1475481637886584</v>
          </cell>
          <cell r="N1146">
            <v>0.04992356281946776</v>
          </cell>
          <cell r="O1146">
            <v>2.236110220491517</v>
          </cell>
          <cell r="P1146" t="str">
            <v>M4</v>
          </cell>
          <cell r="Q1146" t="str">
            <v>MINOR</v>
          </cell>
          <cell r="R1146" t="str">
            <v>Infiltration or attenuation depending on site characteristics, and not in any SPZ</v>
          </cell>
        </row>
        <row r="1147">
          <cell r="A1147" t="str">
            <v>STM037</v>
          </cell>
          <cell r="B1147">
            <v>602</v>
          </cell>
          <cell r="C1147">
            <v>2.49492348237</v>
          </cell>
          <cell r="D1147">
            <v>0</v>
          </cell>
          <cell r="E1147">
            <v>0</v>
          </cell>
          <cell r="F1147">
            <v>0</v>
          </cell>
          <cell r="G1147">
            <v>0</v>
          </cell>
          <cell r="H1147">
            <v>0</v>
          </cell>
          <cell r="I1147">
            <v>0</v>
          </cell>
          <cell r="J1147">
            <v>0.16409127729375234</v>
          </cell>
          <cell r="K1147">
            <v>6.577006407341892</v>
          </cell>
          <cell r="L1147">
            <v>0.29136868168155833</v>
          </cell>
          <cell r="M1147">
            <v>11.678461633812464</v>
          </cell>
          <cell r="N1147">
            <v>0.3971081247083359</v>
          </cell>
          <cell r="O1147">
            <v>15.916645440809726</v>
          </cell>
          <cell r="P1147" t="str">
            <v>M4</v>
          </cell>
          <cell r="Q1147" t="str">
            <v>MINOR</v>
          </cell>
          <cell r="R1147" t="str">
            <v>Infiltration or attenuation depending on site characteristics, and not in any SPZ</v>
          </cell>
        </row>
        <row r="1148">
          <cell r="A1148" t="str">
            <v>STOK002 (STH001)</v>
          </cell>
          <cell r="B1148">
            <v>406</v>
          </cell>
          <cell r="C1148">
            <v>1.85629646542</v>
          </cell>
          <cell r="D1148">
            <v>0</v>
          </cell>
          <cell r="E1148">
            <v>0</v>
          </cell>
          <cell r="F1148">
            <v>0</v>
          </cell>
          <cell r="G1148">
            <v>0</v>
          </cell>
          <cell r="H1148">
            <v>0</v>
          </cell>
          <cell r="I1148">
            <v>0</v>
          </cell>
          <cell r="J1148">
            <v>0</v>
          </cell>
          <cell r="K1148">
            <v>0</v>
          </cell>
          <cell r="L1148">
            <v>0</v>
          </cell>
          <cell r="M1148">
            <v>0</v>
          </cell>
          <cell r="N1148">
            <v>0</v>
          </cell>
          <cell r="O1148">
            <v>0</v>
          </cell>
          <cell r="P1148" t="str">
            <v>G4</v>
          </cell>
          <cell r="Q1148" t="str">
            <v>MAJOR</v>
          </cell>
          <cell r="R1148" t="str">
            <v>Highly permeable geology and not in any SPZ</v>
          </cell>
        </row>
        <row r="1149">
          <cell r="A1149" t="str">
            <v>SUE  SHREW south</v>
          </cell>
          <cell r="B1149">
            <v>1272</v>
          </cell>
          <cell r="C1149">
            <v>21.83982563365264</v>
          </cell>
          <cell r="D1149">
            <v>1.0236189333198862</v>
          </cell>
          <cell r="E1149">
            <v>4.686937297441643</v>
          </cell>
          <cell r="F1149">
            <v>1.292128144898511</v>
          </cell>
          <cell r="G1149">
            <v>5.916384895067528</v>
          </cell>
          <cell r="H1149">
            <v>1.8480768116499473</v>
          </cell>
          <cell r="I1149">
            <v>8.461957721870613</v>
          </cell>
          <cell r="J1149">
            <v>0.30017450967313264</v>
          </cell>
          <cell r="K1149">
            <v>1.374436383826245</v>
          </cell>
          <cell r="L1149">
            <v>0.5384276265384855</v>
          </cell>
          <cell r="M1149">
            <v>2.465347643201102</v>
          </cell>
          <cell r="N1149">
            <v>1.0957355102500108</v>
          </cell>
          <cell r="O1149">
            <v>5.017144040571502</v>
          </cell>
          <cell r="P1149" t="str">
            <v>M4</v>
          </cell>
          <cell r="Q1149" t="str">
            <v>MINOR</v>
          </cell>
          <cell r="R1149" t="str">
            <v>Infiltration or attenuation depending on site characteristics, and not in any SPZ</v>
          </cell>
        </row>
        <row r="1150">
          <cell r="A1150" t="str">
            <v>SUE  SHREW south</v>
          </cell>
          <cell r="B1150">
            <v>1273</v>
          </cell>
          <cell r="C1150">
            <v>6.331073442173017</v>
          </cell>
          <cell r="D1150">
            <v>0</v>
          </cell>
          <cell r="E1150">
            <v>0</v>
          </cell>
          <cell r="F1150">
            <v>0</v>
          </cell>
          <cell r="G1150">
            <v>0</v>
          </cell>
          <cell r="H1150">
            <v>0</v>
          </cell>
          <cell r="I1150">
            <v>0</v>
          </cell>
          <cell r="J1150">
            <v>0.19914968651828918</v>
          </cell>
          <cell r="K1150">
            <v>3.1455911598134128</v>
          </cell>
          <cell r="L1150">
            <v>0.27921250216371013</v>
          </cell>
          <cell r="M1150">
            <v>4.410192121667694</v>
          </cell>
          <cell r="N1150">
            <v>0.5186978167339487</v>
          </cell>
          <cell r="O1150">
            <v>8.192888954324241</v>
          </cell>
          <cell r="P1150" t="str">
            <v>M4</v>
          </cell>
          <cell r="Q1150" t="str">
            <v>MINOR</v>
          </cell>
          <cell r="R1150" t="str">
            <v>Infiltration or attenuation depending on site characteristics, and not in any SPZ</v>
          </cell>
        </row>
        <row r="1151">
          <cell r="A1151" t="str">
            <v>SUE SHREW west</v>
          </cell>
          <cell r="B1151">
            <v>1271</v>
          </cell>
          <cell r="C1151">
            <v>4.742953488021562</v>
          </cell>
          <cell r="D1151">
            <v>0</v>
          </cell>
          <cell r="E1151">
            <v>0</v>
          </cell>
          <cell r="F1151">
            <v>0</v>
          </cell>
          <cell r="G1151">
            <v>0</v>
          </cell>
          <cell r="H1151">
            <v>0</v>
          </cell>
          <cell r="I1151">
            <v>0</v>
          </cell>
          <cell r="J1151">
            <v>0.1473831278401589</v>
          </cell>
          <cell r="K1151">
            <v>3.1074124638240366</v>
          </cell>
          <cell r="L1151">
            <v>0.19890945714788433</v>
          </cell>
          <cell r="M1151">
            <v>4.193788904956263</v>
          </cell>
          <cell r="N1151">
            <v>0.3286526935969027</v>
          </cell>
          <cell r="O1151">
            <v>6.929283502925395</v>
          </cell>
          <cell r="P1151" t="str">
            <v>G2</v>
          </cell>
          <cell r="Q1151" t="str">
            <v>MAJOR</v>
          </cell>
          <cell r="R1151" t="str">
            <v>Highly permeable geology and suitable for infiltration SUDS, but some consideration will need to be given to groundwater protection</v>
          </cell>
        </row>
        <row r="1152">
          <cell r="A1152" t="str">
            <v>SUE SHREW west</v>
          </cell>
          <cell r="B1152">
            <v>1274</v>
          </cell>
          <cell r="C1152">
            <v>4.742953488021562</v>
          </cell>
          <cell r="D1152">
            <v>0</v>
          </cell>
          <cell r="E1152">
            <v>0</v>
          </cell>
          <cell r="F1152">
            <v>0</v>
          </cell>
          <cell r="G1152">
            <v>0</v>
          </cell>
          <cell r="H1152">
            <v>0</v>
          </cell>
          <cell r="I1152">
            <v>0</v>
          </cell>
          <cell r="J1152">
            <v>0.1473831278401589</v>
          </cell>
          <cell r="K1152">
            <v>3.1074124638240366</v>
          </cell>
          <cell r="L1152">
            <v>0.19890945714788433</v>
          </cell>
          <cell r="M1152">
            <v>4.193788904956263</v>
          </cell>
          <cell r="N1152">
            <v>0.3286526935969027</v>
          </cell>
          <cell r="O1152">
            <v>6.929283502925395</v>
          </cell>
          <cell r="P1152" t="str">
            <v>G2</v>
          </cell>
          <cell r="Q1152" t="str">
            <v>MAJOR</v>
          </cell>
          <cell r="R1152" t="str">
            <v>Highly permeable geology and suitable for infiltration SUDS, but some consideration will need to be given to groundwater protection</v>
          </cell>
        </row>
        <row r="1153">
          <cell r="A1153" t="str">
            <v>SUE-O</v>
          </cell>
          <cell r="B1153">
            <v>470</v>
          </cell>
          <cell r="C1153">
            <v>5.65932172299</v>
          </cell>
          <cell r="D1153">
            <v>0</v>
          </cell>
          <cell r="E1153">
            <v>0</v>
          </cell>
          <cell r="F1153">
            <v>0</v>
          </cell>
          <cell r="G1153">
            <v>0</v>
          </cell>
          <cell r="H1153">
            <v>0</v>
          </cell>
          <cell r="I1153">
            <v>0</v>
          </cell>
          <cell r="J1153">
            <v>0</v>
          </cell>
          <cell r="K1153">
            <v>0</v>
          </cell>
          <cell r="L1153">
            <v>0.0108</v>
          </cell>
          <cell r="M1153">
            <v>0.19083558999883143</v>
          </cell>
          <cell r="N1153">
            <v>0.0464</v>
          </cell>
          <cell r="O1153">
            <v>0.8198862385134981</v>
          </cell>
          <cell r="P1153" t="str">
            <v>G3</v>
          </cell>
          <cell r="Q1153" t="str">
            <v>MAJOR</v>
          </cell>
          <cell r="R1153" t="str">
            <v>Highly permeable geology and unlikely to be concerns over groundwater pollution</v>
          </cell>
        </row>
        <row r="1154">
          <cell r="A1154" t="str">
            <v>SUE-O</v>
          </cell>
          <cell r="B1154">
            <v>472</v>
          </cell>
          <cell r="C1154">
            <v>2.64787048221</v>
          </cell>
          <cell r="D1154">
            <v>0</v>
          </cell>
          <cell r="E1154">
            <v>0</v>
          </cell>
          <cell r="F1154">
            <v>0</v>
          </cell>
          <cell r="G1154">
            <v>0</v>
          </cell>
          <cell r="H1154">
            <v>0</v>
          </cell>
          <cell r="I1154">
            <v>0</v>
          </cell>
          <cell r="J1154">
            <v>0.08459066639881045</v>
          </cell>
          <cell r="K1154">
            <v>3.194667827113972</v>
          </cell>
          <cell r="L1154">
            <v>0.22255287841837126</v>
          </cell>
          <cell r="M1154">
            <v>8.404975995375018</v>
          </cell>
          <cell r="N1154">
            <v>0.5489445855411659</v>
          </cell>
          <cell r="O1154">
            <v>20.731549720022507</v>
          </cell>
          <cell r="P1154" t="str">
            <v>G3</v>
          </cell>
          <cell r="Q1154" t="str">
            <v>MAJOR</v>
          </cell>
          <cell r="R1154" t="str">
            <v>Highly permeable geology and unlikely to be concerns over groundwater pollution</v>
          </cell>
        </row>
        <row r="1155">
          <cell r="A1155" t="str">
            <v>SUE-O</v>
          </cell>
          <cell r="B1155">
            <v>473</v>
          </cell>
          <cell r="C1155">
            <v>0.49398301496900004</v>
          </cell>
          <cell r="D1155">
            <v>0</v>
          </cell>
          <cell r="E1155">
            <v>0</v>
          </cell>
          <cell r="F1155">
            <v>0</v>
          </cell>
          <cell r="G1155">
            <v>0</v>
          </cell>
          <cell r="H1155">
            <v>0</v>
          </cell>
          <cell r="I1155">
            <v>0</v>
          </cell>
          <cell r="J1155">
            <v>0.11439934724923917</v>
          </cell>
          <cell r="K1155">
            <v>23.158558853773204</v>
          </cell>
          <cell r="L1155">
            <v>0.2634120210607922</v>
          </cell>
          <cell r="M1155">
            <v>53.3241048940362</v>
          </cell>
          <cell r="N1155">
            <v>0.46336624783763175</v>
          </cell>
          <cell r="O1155">
            <v>93.8020607584474</v>
          </cell>
          <cell r="P1155" t="str">
            <v>G3</v>
          </cell>
          <cell r="Q1155" t="str">
            <v>MAJOR</v>
          </cell>
          <cell r="R1155" t="str">
            <v>Highly permeable geology and unlikely to be concerns over groundwater pollution</v>
          </cell>
        </row>
        <row r="1156">
          <cell r="A1156" t="str">
            <v>TET001</v>
          </cell>
          <cell r="B1156">
            <v>255</v>
          </cell>
          <cell r="C1156">
            <v>0.5760047426649999</v>
          </cell>
          <cell r="D1156">
            <v>0</v>
          </cell>
          <cell r="E1156">
            <v>0</v>
          </cell>
          <cell r="F1156">
            <v>0</v>
          </cell>
          <cell r="G1156">
            <v>0</v>
          </cell>
          <cell r="H1156">
            <v>0</v>
          </cell>
          <cell r="I1156">
            <v>0</v>
          </cell>
          <cell r="J1156">
            <v>0</v>
          </cell>
          <cell r="K1156">
            <v>0</v>
          </cell>
          <cell r="L1156">
            <v>0</v>
          </cell>
          <cell r="M1156">
            <v>0</v>
          </cell>
          <cell r="N1156">
            <v>0</v>
          </cell>
          <cell r="O1156">
            <v>0</v>
          </cell>
          <cell r="P1156" t="str">
            <v>G4</v>
          </cell>
          <cell r="Q1156" t="str">
            <v>MAJOR</v>
          </cell>
          <cell r="R1156" t="str">
            <v>Highly permeable geology and not in any SPZ</v>
          </cell>
        </row>
        <row r="1157">
          <cell r="A1157" t="str">
            <v>TET002</v>
          </cell>
          <cell r="B1157">
            <v>256</v>
          </cell>
          <cell r="C1157">
            <v>0.26512868518</v>
          </cell>
          <cell r="D1157">
            <v>0.001059144339983113</v>
          </cell>
          <cell r="E1157">
            <v>0.3994831186463446</v>
          </cell>
          <cell r="F1157">
            <v>0.001965149318682275</v>
          </cell>
          <cell r="G1157">
            <v>0.7412058477746776</v>
          </cell>
          <cell r="H1157">
            <v>0.0027596834166512194</v>
          </cell>
          <cell r="I1157">
            <v>1.0408845103945006</v>
          </cell>
          <cell r="J1157">
            <v>0</v>
          </cell>
          <cell r="K1157">
            <v>0</v>
          </cell>
          <cell r="L1157">
            <v>0</v>
          </cell>
          <cell r="M1157">
            <v>0</v>
          </cell>
          <cell r="N1157">
            <v>0</v>
          </cell>
          <cell r="O1157">
            <v>0</v>
          </cell>
          <cell r="P1157" t="str">
            <v>G4</v>
          </cell>
          <cell r="Q1157" t="str">
            <v>MAJOR</v>
          </cell>
          <cell r="R1157" t="str">
            <v>Highly permeable geology and not in any SPZ</v>
          </cell>
        </row>
        <row r="1158">
          <cell r="A1158" t="str">
            <v>TIL001</v>
          </cell>
          <cell r="B1158">
            <v>1157</v>
          </cell>
          <cell r="C1158">
            <v>1.1817337101499998</v>
          </cell>
          <cell r="D1158">
            <v>0</v>
          </cell>
          <cell r="E1158">
            <v>0</v>
          </cell>
          <cell r="F1158">
            <v>0</v>
          </cell>
          <cell r="G1158">
            <v>0</v>
          </cell>
          <cell r="H1158">
            <v>0</v>
          </cell>
          <cell r="I1158">
            <v>0</v>
          </cell>
          <cell r="J1158">
            <v>0</v>
          </cell>
          <cell r="K1158">
            <v>0</v>
          </cell>
          <cell r="L1158">
            <v>0</v>
          </cell>
          <cell r="M1158">
            <v>0</v>
          </cell>
          <cell r="N1158">
            <v>6.923128015375257E-06</v>
          </cell>
          <cell r="O1158">
            <v>0.0005858450136364892</v>
          </cell>
          <cell r="P1158" t="str">
            <v>M4</v>
          </cell>
          <cell r="Q1158" t="str">
            <v>MINOR</v>
          </cell>
          <cell r="R1158" t="str">
            <v>Infiltration or attenuation depending on site characteristics, and not in any SPZ</v>
          </cell>
        </row>
        <row r="1159">
          <cell r="A1159" t="str">
            <v>TIL002</v>
          </cell>
          <cell r="B1159">
            <v>1156</v>
          </cell>
          <cell r="C1159">
            <v>0.912347778336</v>
          </cell>
          <cell r="D1159">
            <v>0</v>
          </cell>
          <cell r="E1159">
            <v>0</v>
          </cell>
          <cell r="F1159">
            <v>0</v>
          </cell>
          <cell r="G1159">
            <v>0</v>
          </cell>
          <cell r="H1159">
            <v>0</v>
          </cell>
          <cell r="I1159">
            <v>0</v>
          </cell>
          <cell r="J1159">
            <v>0</v>
          </cell>
          <cell r="K1159">
            <v>0</v>
          </cell>
          <cell r="L1159">
            <v>0</v>
          </cell>
          <cell r="M1159">
            <v>0</v>
          </cell>
          <cell r="N1159">
            <v>0.027184253438547138</v>
          </cell>
          <cell r="O1159">
            <v>2.9795933178165424</v>
          </cell>
          <cell r="P1159" t="str">
            <v>M4</v>
          </cell>
          <cell r="Q1159" t="str">
            <v>MINOR</v>
          </cell>
          <cell r="R1159" t="str">
            <v>Infiltration or attenuation depending on site characteristics, and not in any SPZ</v>
          </cell>
        </row>
        <row r="1160">
          <cell r="A1160" t="str">
            <v>TIL003</v>
          </cell>
          <cell r="B1160">
            <v>1158</v>
          </cell>
          <cell r="C1160">
            <v>0.392427969</v>
          </cell>
          <cell r="D1160">
            <v>0</v>
          </cell>
          <cell r="E1160">
            <v>0</v>
          </cell>
          <cell r="F1160">
            <v>0</v>
          </cell>
          <cell r="G1160">
            <v>0</v>
          </cell>
          <cell r="H1160">
            <v>0</v>
          </cell>
          <cell r="I1160">
            <v>0</v>
          </cell>
          <cell r="J1160">
            <v>0</v>
          </cell>
          <cell r="K1160">
            <v>0</v>
          </cell>
          <cell r="L1160">
            <v>0</v>
          </cell>
          <cell r="M1160">
            <v>0</v>
          </cell>
          <cell r="N1160">
            <v>0</v>
          </cell>
          <cell r="O1160">
            <v>0</v>
          </cell>
          <cell r="P1160" t="str">
            <v>M4</v>
          </cell>
          <cell r="Q1160" t="str">
            <v>MINOR</v>
          </cell>
          <cell r="R1160" t="str">
            <v>Infiltration or attenuation depending on site characteristics, and not in any SPZ</v>
          </cell>
        </row>
        <row r="1161">
          <cell r="A1161" t="str">
            <v>TIL004</v>
          </cell>
          <cell r="B1161">
            <v>1159</v>
          </cell>
          <cell r="C1161">
            <v>1.1071132851</v>
          </cell>
          <cell r="D1161">
            <v>0</v>
          </cell>
          <cell r="E1161">
            <v>0</v>
          </cell>
          <cell r="F1161">
            <v>0</v>
          </cell>
          <cell r="G1161">
            <v>0</v>
          </cell>
          <cell r="H1161">
            <v>0</v>
          </cell>
          <cell r="I1161">
            <v>0</v>
          </cell>
          <cell r="J1161">
            <v>0</v>
          </cell>
          <cell r="K1161">
            <v>0</v>
          </cell>
          <cell r="L1161">
            <v>0</v>
          </cell>
          <cell r="M1161">
            <v>0</v>
          </cell>
          <cell r="N1161">
            <v>0</v>
          </cell>
          <cell r="O1161">
            <v>0</v>
          </cell>
          <cell r="P1161" t="str">
            <v>M4</v>
          </cell>
          <cell r="Q1161" t="str">
            <v>MINOR</v>
          </cell>
          <cell r="R1161" t="str">
            <v>Infiltration or attenuation depending on site characteristics, and not in any SPZ</v>
          </cell>
        </row>
        <row r="1162">
          <cell r="A1162" t="str">
            <v>TIL005</v>
          </cell>
          <cell r="B1162">
            <v>1160</v>
          </cell>
          <cell r="C1162">
            <v>0.395810281829</v>
          </cell>
          <cell r="D1162">
            <v>0</v>
          </cell>
          <cell r="E1162">
            <v>0</v>
          </cell>
          <cell r="F1162">
            <v>0</v>
          </cell>
          <cell r="G1162">
            <v>0</v>
          </cell>
          <cell r="H1162">
            <v>0</v>
          </cell>
          <cell r="I1162">
            <v>0</v>
          </cell>
          <cell r="J1162">
            <v>0</v>
          </cell>
          <cell r="K1162">
            <v>0</v>
          </cell>
          <cell r="L1162">
            <v>0</v>
          </cell>
          <cell r="M1162">
            <v>0</v>
          </cell>
          <cell r="N1162">
            <v>0</v>
          </cell>
          <cell r="O1162">
            <v>0</v>
          </cell>
          <cell r="P1162" t="str">
            <v>M4</v>
          </cell>
          <cell r="Q1162" t="str">
            <v>MINOR</v>
          </cell>
          <cell r="R1162" t="str">
            <v>Infiltration or attenuation depending on site characteristics, and not in any SPZ</v>
          </cell>
        </row>
        <row r="1163">
          <cell r="A1163" t="str">
            <v>TIL006</v>
          </cell>
          <cell r="B1163">
            <v>1161</v>
          </cell>
          <cell r="C1163">
            <v>0.986133690963</v>
          </cell>
          <cell r="D1163">
            <v>0</v>
          </cell>
          <cell r="E1163">
            <v>0</v>
          </cell>
          <cell r="F1163">
            <v>0</v>
          </cell>
          <cell r="G1163">
            <v>0</v>
          </cell>
          <cell r="H1163">
            <v>0</v>
          </cell>
          <cell r="I1163">
            <v>0</v>
          </cell>
          <cell r="J1163">
            <v>0</v>
          </cell>
          <cell r="K1163">
            <v>0</v>
          </cell>
          <cell r="L1163">
            <v>0</v>
          </cell>
          <cell r="M1163">
            <v>0</v>
          </cell>
          <cell r="N1163">
            <v>0.026913067556521047</v>
          </cell>
          <cell r="O1163">
            <v>2.729149992861448</v>
          </cell>
          <cell r="P1163" t="str">
            <v>M4</v>
          </cell>
          <cell r="Q1163" t="str">
            <v>MINOR</v>
          </cell>
          <cell r="R1163" t="str">
            <v>Infiltration or attenuation depending on site characteristics, and not in any SPZ</v>
          </cell>
        </row>
        <row r="1164">
          <cell r="A1164" t="str">
            <v>TIL007</v>
          </cell>
          <cell r="B1164">
            <v>1162</v>
          </cell>
          <cell r="C1164">
            <v>0.45582546028099996</v>
          </cell>
          <cell r="D1164">
            <v>0</v>
          </cell>
          <cell r="E1164">
            <v>0</v>
          </cell>
          <cell r="F1164">
            <v>0</v>
          </cell>
          <cell r="G1164">
            <v>0</v>
          </cell>
          <cell r="H1164">
            <v>0</v>
          </cell>
          <cell r="I1164">
            <v>0</v>
          </cell>
          <cell r="J1164">
            <v>0.001429020807445964</v>
          </cell>
          <cell r="K1164">
            <v>0.31350175274655</v>
          </cell>
          <cell r="L1164">
            <v>0.005749781631479956</v>
          </cell>
          <cell r="M1164">
            <v>1.2613998410565797</v>
          </cell>
          <cell r="N1164">
            <v>0.02464342952925899</v>
          </cell>
          <cell r="O1164">
            <v>5.4063302023689515</v>
          </cell>
          <cell r="P1164" t="str">
            <v>M4</v>
          </cell>
          <cell r="Q1164" t="str">
            <v>MINOR</v>
          </cell>
          <cell r="R1164" t="str">
            <v>Infiltration or attenuation depending on site characteristics, and not in any SPZ</v>
          </cell>
        </row>
        <row r="1165">
          <cell r="A1165" t="str">
            <v>TIL008</v>
          </cell>
          <cell r="B1165">
            <v>1155</v>
          </cell>
          <cell r="C1165">
            <v>0.555265107911</v>
          </cell>
          <cell r="D1165">
            <v>0</v>
          </cell>
          <cell r="E1165">
            <v>0</v>
          </cell>
          <cell r="F1165">
            <v>0</v>
          </cell>
          <cell r="G1165">
            <v>0</v>
          </cell>
          <cell r="H1165">
            <v>0</v>
          </cell>
          <cell r="I1165">
            <v>0</v>
          </cell>
          <cell r="J1165">
            <v>0</v>
          </cell>
          <cell r="K1165">
            <v>0</v>
          </cell>
          <cell r="L1165">
            <v>0</v>
          </cell>
          <cell r="M1165">
            <v>0</v>
          </cell>
          <cell r="N1165">
            <v>0</v>
          </cell>
          <cell r="O1165">
            <v>0</v>
          </cell>
          <cell r="P1165" t="str">
            <v>M4</v>
          </cell>
          <cell r="Q1165" t="str">
            <v>MINOR</v>
          </cell>
          <cell r="R1165" t="str">
            <v>Infiltration or attenuation depending on site characteristics, and not in any SPZ</v>
          </cell>
        </row>
        <row r="1166">
          <cell r="A1166" t="str">
            <v>UFF001</v>
          </cell>
          <cell r="B1166">
            <v>1017</v>
          </cell>
          <cell r="C1166">
            <v>4.47781416665</v>
          </cell>
          <cell r="D1166">
            <v>0</v>
          </cell>
          <cell r="E1166">
            <v>0</v>
          </cell>
          <cell r="F1166">
            <v>0</v>
          </cell>
          <cell r="G1166">
            <v>0</v>
          </cell>
          <cell r="H1166">
            <v>0</v>
          </cell>
          <cell r="I1166">
            <v>0</v>
          </cell>
          <cell r="J1166">
            <v>0.02735533081585241</v>
          </cell>
          <cell r="K1166">
            <v>0.6109081305693806</v>
          </cell>
          <cell r="L1166">
            <v>0.033703750815742436</v>
          </cell>
          <cell r="M1166">
            <v>0.7526831074581489</v>
          </cell>
          <cell r="N1166">
            <v>0.06830826232637977</v>
          </cell>
          <cell r="O1166">
            <v>1.5254822952486085</v>
          </cell>
          <cell r="P1166" t="str">
            <v>M4</v>
          </cell>
          <cell r="Q1166" t="str">
            <v>MINOR</v>
          </cell>
          <cell r="R1166" t="str">
            <v>Infiltration or attenuation depending on site characteristics, and not in any SPZ</v>
          </cell>
        </row>
        <row r="1167">
          <cell r="A1167" t="str">
            <v>UFF002</v>
          </cell>
          <cell r="B1167">
            <v>1018</v>
          </cell>
          <cell r="C1167">
            <v>1.5654897186899999</v>
          </cell>
          <cell r="D1167">
            <v>0</v>
          </cell>
          <cell r="E1167">
            <v>0</v>
          </cell>
          <cell r="F1167">
            <v>0</v>
          </cell>
          <cell r="G1167">
            <v>0</v>
          </cell>
          <cell r="H1167">
            <v>0</v>
          </cell>
          <cell r="I1167">
            <v>0</v>
          </cell>
          <cell r="J1167">
            <v>0</v>
          </cell>
          <cell r="K1167">
            <v>0</v>
          </cell>
          <cell r="L1167">
            <v>0</v>
          </cell>
          <cell r="M1167">
            <v>0</v>
          </cell>
          <cell r="N1167">
            <v>0</v>
          </cell>
          <cell r="O1167">
            <v>0</v>
          </cell>
          <cell r="P1167" t="str">
            <v>M4</v>
          </cell>
          <cell r="Q1167" t="str">
            <v>MINOR</v>
          </cell>
          <cell r="R1167" t="str">
            <v>Infiltration or attenuation depending on site characteristics, and not in any SPZ</v>
          </cell>
        </row>
        <row r="1168">
          <cell r="A1168" t="str">
            <v>UFF003</v>
          </cell>
          <cell r="B1168">
            <v>1019</v>
          </cell>
          <cell r="C1168">
            <v>1.9170187811600001</v>
          </cell>
          <cell r="D1168">
            <v>0</v>
          </cell>
          <cell r="E1168">
            <v>0</v>
          </cell>
          <cell r="F1168">
            <v>0</v>
          </cell>
          <cell r="G1168">
            <v>0</v>
          </cell>
          <cell r="H1168">
            <v>0</v>
          </cell>
          <cell r="I1168">
            <v>0</v>
          </cell>
          <cell r="J1168">
            <v>0.014635371968035412</v>
          </cell>
          <cell r="K1168">
            <v>0.7634443705960698</v>
          </cell>
          <cell r="L1168">
            <v>0.015771359329096075</v>
          </cell>
          <cell r="M1168">
            <v>0.8227023899866398</v>
          </cell>
          <cell r="N1168">
            <v>0.04185474195909987</v>
          </cell>
          <cell r="O1168">
            <v>2.183324564706315</v>
          </cell>
          <cell r="P1168" t="str">
            <v>M4</v>
          </cell>
          <cell r="Q1168" t="str">
            <v>MINOR</v>
          </cell>
          <cell r="R1168" t="str">
            <v>Infiltration or attenuation depending on site characteristics, and not in any SPZ</v>
          </cell>
        </row>
        <row r="1169">
          <cell r="A1169" t="str">
            <v>UFF004</v>
          </cell>
          <cell r="B1169">
            <v>1020</v>
          </cell>
          <cell r="C1169">
            <v>1.76945282708</v>
          </cell>
          <cell r="D1169">
            <v>0</v>
          </cell>
          <cell r="E1169">
            <v>0</v>
          </cell>
          <cell r="F1169">
            <v>0</v>
          </cell>
          <cell r="G1169">
            <v>0</v>
          </cell>
          <cell r="H1169">
            <v>0</v>
          </cell>
          <cell r="I1169">
            <v>0</v>
          </cell>
          <cell r="J1169">
            <v>0</v>
          </cell>
          <cell r="K1169">
            <v>0</v>
          </cell>
          <cell r="L1169">
            <v>0</v>
          </cell>
          <cell r="M1169">
            <v>0</v>
          </cell>
          <cell r="N1169">
            <v>0</v>
          </cell>
          <cell r="O1169">
            <v>0</v>
          </cell>
          <cell r="P1169" t="str">
            <v>M4</v>
          </cell>
          <cell r="Q1169" t="str">
            <v>MINOR</v>
          </cell>
          <cell r="R1169" t="str">
            <v>Infiltration or attenuation depending on site characteristics, and not in any SPZ</v>
          </cell>
        </row>
        <row r="1170">
          <cell r="A1170" t="str">
            <v>UFF005</v>
          </cell>
          <cell r="B1170">
            <v>1021</v>
          </cell>
          <cell r="C1170">
            <v>1.8420595960800001</v>
          </cell>
          <cell r="D1170">
            <v>0</v>
          </cell>
          <cell r="E1170">
            <v>0</v>
          </cell>
          <cell r="F1170">
            <v>0</v>
          </cell>
          <cell r="G1170">
            <v>0</v>
          </cell>
          <cell r="H1170">
            <v>0</v>
          </cell>
          <cell r="I1170">
            <v>0</v>
          </cell>
          <cell r="J1170">
            <v>0</v>
          </cell>
          <cell r="K1170">
            <v>0</v>
          </cell>
          <cell r="L1170">
            <v>0</v>
          </cell>
          <cell r="M1170">
            <v>0</v>
          </cell>
          <cell r="N1170">
            <v>0.08995569364953557</v>
          </cell>
          <cell r="O1170">
            <v>4.883430147480897</v>
          </cell>
          <cell r="P1170" t="str">
            <v>M4</v>
          </cell>
          <cell r="Q1170" t="str">
            <v>MINOR</v>
          </cell>
          <cell r="R1170" t="str">
            <v>Infiltration or attenuation depending on site characteristics, and not in any SPZ</v>
          </cell>
        </row>
        <row r="1171">
          <cell r="A1171" t="str">
            <v>UFF006/10</v>
          </cell>
          <cell r="B1171">
            <v>1016</v>
          </cell>
          <cell r="C1171">
            <v>0.37362395992299996</v>
          </cell>
          <cell r="D1171">
            <v>0</v>
          </cell>
          <cell r="E1171">
            <v>0</v>
          </cell>
          <cell r="F1171">
            <v>0</v>
          </cell>
          <cell r="G1171">
            <v>0</v>
          </cell>
          <cell r="H1171">
            <v>0</v>
          </cell>
          <cell r="I1171">
            <v>0</v>
          </cell>
          <cell r="J1171">
            <v>0</v>
          </cell>
          <cell r="K1171">
            <v>0</v>
          </cell>
          <cell r="L1171">
            <v>0</v>
          </cell>
          <cell r="M1171">
            <v>0</v>
          </cell>
          <cell r="N1171">
            <v>0</v>
          </cell>
          <cell r="O1171">
            <v>0</v>
          </cell>
          <cell r="P1171" t="str">
            <v>M4</v>
          </cell>
          <cell r="Q1171" t="str">
            <v>MINOR</v>
          </cell>
          <cell r="R1171" t="str">
            <v>Infiltration or attenuation depending on site characteristics, and not in any SPZ</v>
          </cell>
        </row>
        <row r="1172">
          <cell r="A1172" t="str">
            <v>UFF007</v>
          </cell>
          <cell r="B1172">
            <v>1022</v>
          </cell>
          <cell r="C1172">
            <v>0.0852318554052</v>
          </cell>
          <cell r="D1172">
            <v>0</v>
          </cell>
          <cell r="E1172">
            <v>0</v>
          </cell>
          <cell r="F1172">
            <v>0</v>
          </cell>
          <cell r="G1172">
            <v>0</v>
          </cell>
          <cell r="H1172">
            <v>0</v>
          </cell>
          <cell r="I1172">
            <v>0</v>
          </cell>
          <cell r="J1172">
            <v>0</v>
          </cell>
          <cell r="K1172">
            <v>0</v>
          </cell>
          <cell r="L1172">
            <v>0</v>
          </cell>
          <cell r="M1172">
            <v>0</v>
          </cell>
          <cell r="N1172">
            <v>0</v>
          </cell>
          <cell r="O1172">
            <v>0</v>
          </cell>
          <cell r="P1172" t="str">
            <v>M4</v>
          </cell>
          <cell r="Q1172" t="str">
            <v>MINOR</v>
          </cell>
          <cell r="R1172" t="str">
            <v>Infiltration or attenuation depending on site characteristics, and not in any SPZ</v>
          </cell>
        </row>
        <row r="1173">
          <cell r="A1173" t="str">
            <v>UFF008</v>
          </cell>
          <cell r="B1173">
            <v>1023</v>
          </cell>
          <cell r="C1173">
            <v>0.668008509847</v>
          </cell>
          <cell r="D1173">
            <v>0.042639125246384184</v>
          </cell>
          <cell r="E1173">
            <v>6.3830212666228165</v>
          </cell>
          <cell r="F1173">
            <v>0.05923180225061962</v>
          </cell>
          <cell r="G1173">
            <v>8.866923306738416</v>
          </cell>
          <cell r="H1173">
            <v>0.21585620987250173</v>
          </cell>
          <cell r="I1173">
            <v>32.31339222339267</v>
          </cell>
          <cell r="J1173">
            <v>0</v>
          </cell>
          <cell r="K1173">
            <v>0</v>
          </cell>
          <cell r="L1173">
            <v>0</v>
          </cell>
          <cell r="M1173">
            <v>0</v>
          </cell>
          <cell r="N1173">
            <v>0</v>
          </cell>
          <cell r="O1173">
            <v>0</v>
          </cell>
          <cell r="P1173" t="str">
            <v>M4</v>
          </cell>
          <cell r="Q1173" t="str">
            <v>MINOR</v>
          </cell>
          <cell r="R1173" t="str">
            <v>Infiltration or attenuation depending on site characteristics, and not in any SPZ</v>
          </cell>
        </row>
        <row r="1174">
          <cell r="A1174" t="str">
            <v>W039</v>
          </cell>
          <cell r="B1174">
            <v>1253</v>
          </cell>
          <cell r="C1174">
            <v>1.3958969742569498</v>
          </cell>
          <cell r="D1174">
            <v>0</v>
          </cell>
          <cell r="E1174">
            <v>0</v>
          </cell>
          <cell r="F1174">
            <v>0</v>
          </cell>
          <cell r="G1174">
            <v>0</v>
          </cell>
          <cell r="H1174">
            <v>0</v>
          </cell>
          <cell r="I1174">
            <v>0</v>
          </cell>
          <cell r="J1174">
            <v>0.003921634602797119</v>
          </cell>
          <cell r="K1174">
            <v>0.2809401177249951</v>
          </cell>
          <cell r="L1174">
            <v>0.018796067810014565</v>
          </cell>
          <cell r="M1174">
            <v>1.346522569835063</v>
          </cell>
          <cell r="N1174">
            <v>0.1495495902517124</v>
          </cell>
          <cell r="O1174">
            <v>10.713512029160977</v>
          </cell>
          <cell r="P1174" t="str">
            <v>G4</v>
          </cell>
          <cell r="Q1174" t="str">
            <v>MAJOR</v>
          </cell>
          <cell r="R1174" t="str">
            <v>Highly permeable geology and not in any SPZ</v>
          </cell>
        </row>
        <row r="1175">
          <cell r="A1175" t="str">
            <v>WEM001</v>
          </cell>
          <cell r="B1175">
            <v>1044</v>
          </cell>
          <cell r="C1175">
            <v>2.1258187453499997</v>
          </cell>
          <cell r="D1175">
            <v>0</v>
          </cell>
          <cell r="E1175">
            <v>0</v>
          </cell>
          <cell r="F1175">
            <v>0</v>
          </cell>
          <cell r="G1175">
            <v>0</v>
          </cell>
          <cell r="H1175">
            <v>0</v>
          </cell>
          <cell r="I1175">
            <v>0</v>
          </cell>
          <cell r="J1175">
            <v>0</v>
          </cell>
          <cell r="K1175">
            <v>0</v>
          </cell>
          <cell r="L1175">
            <v>0</v>
          </cell>
          <cell r="M1175">
            <v>0</v>
          </cell>
          <cell r="N1175">
            <v>0</v>
          </cell>
          <cell r="O1175">
            <v>0</v>
          </cell>
          <cell r="P1175" t="str">
            <v>Poor</v>
          </cell>
          <cell r="Q1175" t="str">
            <v>NONE</v>
          </cell>
          <cell r="R1175" t="str">
            <v>Geology has very low permeability and infiltraion SUDS are likely to be less suitable, although site investigations should be carried out to confirm this</v>
          </cell>
        </row>
        <row r="1176">
          <cell r="A1176" t="str">
            <v>WEM002</v>
          </cell>
          <cell r="B1176">
            <v>1043</v>
          </cell>
          <cell r="C1176">
            <v>14.1328591128</v>
          </cell>
          <cell r="D1176">
            <v>3.6463503592414037</v>
          </cell>
          <cell r="E1176">
            <v>25.80051446164165</v>
          </cell>
          <cell r="F1176">
            <v>4.195767297972944</v>
          </cell>
          <cell r="G1176">
            <v>29.688028901192936</v>
          </cell>
          <cell r="H1176">
            <v>5.6090206467144625</v>
          </cell>
          <cell r="I1176">
            <v>39.687798498142705</v>
          </cell>
          <cell r="J1176">
            <v>0.017592699825031012</v>
          </cell>
          <cell r="K1176">
            <v>0.1244808264528546</v>
          </cell>
          <cell r="L1176">
            <v>0.0438031403275627</v>
          </cell>
          <cell r="M1176">
            <v>0.3099382791404932</v>
          </cell>
          <cell r="N1176">
            <v>1.071386207253573</v>
          </cell>
          <cell r="O1176">
            <v>7.580817148903921</v>
          </cell>
          <cell r="P1176" t="str">
            <v>Poor</v>
          </cell>
          <cell r="Q1176" t="str">
            <v>NONE</v>
          </cell>
          <cell r="R1176" t="str">
            <v>Geology has very low permeability and infiltraion SUDS are likely to be less suitable, although site investigations should be carried out to confirm this</v>
          </cell>
        </row>
        <row r="1177">
          <cell r="A1177" t="str">
            <v>WEM003</v>
          </cell>
          <cell r="B1177">
            <v>1041</v>
          </cell>
          <cell r="C1177">
            <v>4.61773481847</v>
          </cell>
          <cell r="D1177">
            <v>0</v>
          </cell>
          <cell r="E1177">
            <v>0</v>
          </cell>
          <cell r="F1177">
            <v>0</v>
          </cell>
          <cell r="G1177">
            <v>0</v>
          </cell>
          <cell r="H1177">
            <v>0</v>
          </cell>
          <cell r="I1177">
            <v>0</v>
          </cell>
          <cell r="J1177">
            <v>0.18275866439841298</v>
          </cell>
          <cell r="K1177">
            <v>3.957755730524315</v>
          </cell>
          <cell r="L1177">
            <v>0.22940196733235893</v>
          </cell>
          <cell r="M1177">
            <v>4.967846278543274</v>
          </cell>
          <cell r="N1177">
            <v>0.6159991972036297</v>
          </cell>
          <cell r="O1177">
            <v>13.339856475511722</v>
          </cell>
          <cell r="P1177" t="str">
            <v>Poor</v>
          </cell>
          <cell r="Q1177" t="str">
            <v>NONE</v>
          </cell>
          <cell r="R1177" t="str">
            <v>Geology has very low permeability and infiltraion SUDS are likely to be less suitable, although site investigations should be carried out to confirm this</v>
          </cell>
        </row>
        <row r="1178">
          <cell r="A1178" t="str">
            <v>WEM004</v>
          </cell>
          <cell r="B1178">
            <v>1045</v>
          </cell>
          <cell r="C1178">
            <v>1.51941011161</v>
          </cell>
          <cell r="D1178">
            <v>0</v>
          </cell>
          <cell r="E1178">
            <v>0</v>
          </cell>
          <cell r="F1178">
            <v>0</v>
          </cell>
          <cell r="G1178">
            <v>0</v>
          </cell>
          <cell r="H1178">
            <v>0</v>
          </cell>
          <cell r="I1178">
            <v>0</v>
          </cell>
          <cell r="J1178">
            <v>0</v>
          </cell>
          <cell r="K1178">
            <v>0</v>
          </cell>
          <cell r="L1178">
            <v>0</v>
          </cell>
          <cell r="M1178">
            <v>0</v>
          </cell>
          <cell r="N1178">
            <v>0</v>
          </cell>
          <cell r="O1178">
            <v>0</v>
          </cell>
          <cell r="P1178" t="str">
            <v>M4</v>
          </cell>
          <cell r="Q1178" t="str">
            <v>MINOR</v>
          </cell>
          <cell r="R1178" t="str">
            <v>Infiltration or attenuation depending on site characteristics, and not in any SPZ</v>
          </cell>
        </row>
        <row r="1179">
          <cell r="A1179" t="str">
            <v>WEM005</v>
          </cell>
          <cell r="B1179">
            <v>1046</v>
          </cell>
          <cell r="C1179">
            <v>0.4072589367</v>
          </cell>
          <cell r="D1179">
            <v>0</v>
          </cell>
          <cell r="E1179">
            <v>0</v>
          </cell>
          <cell r="F1179">
            <v>0</v>
          </cell>
          <cell r="G1179">
            <v>0</v>
          </cell>
          <cell r="H1179">
            <v>0</v>
          </cell>
          <cell r="I1179">
            <v>0</v>
          </cell>
          <cell r="J1179">
            <v>0</v>
          </cell>
          <cell r="K1179">
            <v>0</v>
          </cell>
          <cell r="L1179">
            <v>0</v>
          </cell>
          <cell r="M1179">
            <v>0</v>
          </cell>
          <cell r="N1179">
            <v>0</v>
          </cell>
          <cell r="O1179">
            <v>0</v>
          </cell>
          <cell r="P1179" t="str">
            <v>M4</v>
          </cell>
          <cell r="Q1179" t="str">
            <v>MINOR</v>
          </cell>
          <cell r="R1179" t="str">
            <v>Infiltration or attenuation depending on site characteristics, and not in any SPZ</v>
          </cell>
        </row>
        <row r="1180">
          <cell r="A1180" t="str">
            <v>WEM006</v>
          </cell>
          <cell r="B1180">
            <v>1047</v>
          </cell>
          <cell r="C1180">
            <v>5.5977232919499995</v>
          </cell>
          <cell r="D1180">
            <v>0</v>
          </cell>
          <cell r="E1180">
            <v>0</v>
          </cell>
          <cell r="F1180">
            <v>0</v>
          </cell>
          <cell r="G1180">
            <v>0</v>
          </cell>
          <cell r="H1180">
            <v>0</v>
          </cell>
          <cell r="I1180">
            <v>0</v>
          </cell>
          <cell r="J1180">
            <v>0.0678122272346764</v>
          </cell>
          <cell r="K1180">
            <v>1.2114251401493197</v>
          </cell>
          <cell r="L1180">
            <v>0.21661734718932685</v>
          </cell>
          <cell r="M1180">
            <v>3.8697401763470682</v>
          </cell>
          <cell r="N1180">
            <v>0.9480329791068307</v>
          </cell>
          <cell r="O1180">
            <v>16.936045775434852</v>
          </cell>
          <cell r="P1180" t="str">
            <v>M4</v>
          </cell>
          <cell r="Q1180" t="str">
            <v>MINOR</v>
          </cell>
          <cell r="R1180" t="str">
            <v>Infiltration or attenuation depending on site characteristics, and not in any SPZ</v>
          </cell>
        </row>
        <row r="1181">
          <cell r="A1181" t="str">
            <v>WEM007</v>
          </cell>
          <cell r="B1181">
            <v>1048</v>
          </cell>
          <cell r="C1181">
            <v>3.2328805311</v>
          </cell>
          <cell r="D1181">
            <v>0</v>
          </cell>
          <cell r="E1181">
            <v>0</v>
          </cell>
          <cell r="F1181">
            <v>0</v>
          </cell>
          <cell r="G1181">
            <v>0</v>
          </cell>
          <cell r="H1181">
            <v>0</v>
          </cell>
          <cell r="I1181">
            <v>0</v>
          </cell>
          <cell r="J1181">
            <v>0</v>
          </cell>
          <cell r="K1181">
            <v>0</v>
          </cell>
          <cell r="L1181">
            <v>0</v>
          </cell>
          <cell r="M1181">
            <v>0</v>
          </cell>
          <cell r="N1181">
            <v>0.0248</v>
          </cell>
          <cell r="O1181">
            <v>0.7671177379252461</v>
          </cell>
          <cell r="P1181" t="str">
            <v>Poor</v>
          </cell>
          <cell r="Q1181" t="str">
            <v>NONE</v>
          </cell>
          <cell r="R1181" t="str">
            <v>Geology has very low permeability and infiltraion SUDS are likely to be less suitable, although site investigations should be carried out to confirm this</v>
          </cell>
        </row>
        <row r="1182">
          <cell r="A1182" t="str">
            <v>WEM008</v>
          </cell>
          <cell r="B1182">
            <v>1049</v>
          </cell>
          <cell r="C1182">
            <v>8.46156124555</v>
          </cell>
          <cell r="D1182">
            <v>0</v>
          </cell>
          <cell r="E1182">
            <v>0</v>
          </cell>
          <cell r="F1182">
            <v>0</v>
          </cell>
          <cell r="G1182">
            <v>0</v>
          </cell>
          <cell r="H1182">
            <v>0</v>
          </cell>
          <cell r="I1182">
            <v>0</v>
          </cell>
          <cell r="J1182">
            <v>0</v>
          </cell>
          <cell r="K1182">
            <v>0</v>
          </cell>
          <cell r="L1182">
            <v>0.030962273479995923</v>
          </cell>
          <cell r="M1182">
            <v>0.3659167922028481</v>
          </cell>
          <cell r="N1182">
            <v>0.09546087257834865</v>
          </cell>
          <cell r="O1182">
            <v>1.1281709108771418</v>
          </cell>
          <cell r="P1182" t="str">
            <v>M4</v>
          </cell>
          <cell r="Q1182" t="str">
            <v>MINOR</v>
          </cell>
          <cell r="R1182" t="str">
            <v>Infiltration or attenuation depending on site characteristics, and not in any SPZ</v>
          </cell>
        </row>
        <row r="1183">
          <cell r="A1183" t="str">
            <v>WEM009</v>
          </cell>
          <cell r="B1183">
            <v>1050</v>
          </cell>
          <cell r="C1183">
            <v>0.0767274037501</v>
          </cell>
          <cell r="D1183">
            <v>0</v>
          </cell>
          <cell r="E1183">
            <v>0</v>
          </cell>
          <cell r="F1183">
            <v>0</v>
          </cell>
          <cell r="G1183">
            <v>0</v>
          </cell>
          <cell r="H1183">
            <v>0</v>
          </cell>
          <cell r="I1183">
            <v>0</v>
          </cell>
          <cell r="J1183">
            <v>0</v>
          </cell>
          <cell r="K1183">
            <v>0</v>
          </cell>
          <cell r="L1183">
            <v>0</v>
          </cell>
          <cell r="M1183">
            <v>0</v>
          </cell>
          <cell r="N1183">
            <v>0</v>
          </cell>
          <cell r="O1183">
            <v>0</v>
          </cell>
          <cell r="P1183" t="str">
            <v>M4</v>
          </cell>
          <cell r="Q1183" t="str">
            <v>MINOR</v>
          </cell>
          <cell r="R1183" t="str">
            <v>Infiltration or attenuation depending on site characteristics, and not in any SPZ</v>
          </cell>
        </row>
        <row r="1184">
          <cell r="A1184" t="str">
            <v>WEM010</v>
          </cell>
          <cell r="B1184">
            <v>1051</v>
          </cell>
          <cell r="C1184">
            <v>0.4152423047</v>
          </cell>
          <cell r="D1184">
            <v>0</v>
          </cell>
          <cell r="E1184">
            <v>0</v>
          </cell>
          <cell r="F1184">
            <v>0</v>
          </cell>
          <cell r="G1184">
            <v>0</v>
          </cell>
          <cell r="H1184">
            <v>0</v>
          </cell>
          <cell r="I1184">
            <v>0</v>
          </cell>
          <cell r="J1184">
            <v>0</v>
          </cell>
          <cell r="K1184">
            <v>0</v>
          </cell>
          <cell r="L1184">
            <v>0</v>
          </cell>
          <cell r="M1184">
            <v>0</v>
          </cell>
          <cell r="N1184">
            <v>0.02619619004693685</v>
          </cell>
          <cell r="O1184">
            <v>6.3086515392170375</v>
          </cell>
          <cell r="P1184" t="str">
            <v>M4</v>
          </cell>
          <cell r="Q1184" t="str">
            <v>MINOR</v>
          </cell>
          <cell r="R1184" t="str">
            <v>Infiltration or attenuation depending on site characteristics, and not in any SPZ</v>
          </cell>
        </row>
        <row r="1185">
          <cell r="A1185" t="str">
            <v>WEM011</v>
          </cell>
          <cell r="B1185">
            <v>1052</v>
          </cell>
          <cell r="C1185">
            <v>1.6608965235</v>
          </cell>
          <cell r="D1185">
            <v>0</v>
          </cell>
          <cell r="E1185">
            <v>0</v>
          </cell>
          <cell r="F1185">
            <v>0</v>
          </cell>
          <cell r="G1185">
            <v>0</v>
          </cell>
          <cell r="H1185">
            <v>0</v>
          </cell>
          <cell r="I1185">
            <v>0</v>
          </cell>
          <cell r="J1185">
            <v>0</v>
          </cell>
          <cell r="K1185">
            <v>0</v>
          </cell>
          <cell r="L1185">
            <v>0.0144</v>
          </cell>
          <cell r="M1185">
            <v>0.8670016341328082</v>
          </cell>
          <cell r="N1185">
            <v>0.1325853629410349</v>
          </cell>
          <cell r="O1185">
            <v>7.9827587730533835</v>
          </cell>
          <cell r="P1185" t="str">
            <v>M4</v>
          </cell>
          <cell r="Q1185" t="str">
            <v>MINOR</v>
          </cell>
          <cell r="R1185" t="str">
            <v>Infiltration or attenuation depending on site characteristics, and not in any SPZ</v>
          </cell>
        </row>
        <row r="1186">
          <cell r="A1186" t="str">
            <v>WEM012</v>
          </cell>
          <cell r="B1186">
            <v>1042</v>
          </cell>
          <cell r="C1186">
            <v>0.5275135899</v>
          </cell>
          <cell r="D1186">
            <v>0</v>
          </cell>
          <cell r="E1186">
            <v>0</v>
          </cell>
          <cell r="F1186">
            <v>0</v>
          </cell>
          <cell r="G1186">
            <v>0</v>
          </cell>
          <cell r="H1186">
            <v>0</v>
          </cell>
          <cell r="I1186">
            <v>0</v>
          </cell>
          <cell r="J1186">
            <v>0.0116</v>
          </cell>
          <cell r="K1186">
            <v>2.1989954803247813</v>
          </cell>
          <cell r="L1186">
            <v>0.0128</v>
          </cell>
          <cell r="M1186">
            <v>2.426477771392862</v>
          </cell>
          <cell r="N1186">
            <v>0.0216</v>
          </cell>
          <cell r="O1186">
            <v>4.094681239225454</v>
          </cell>
          <cell r="P1186" t="str">
            <v>M4</v>
          </cell>
          <cell r="Q1186" t="str">
            <v>MINOR</v>
          </cell>
          <cell r="R1186" t="str">
            <v>Infiltration or attenuation depending on site characteristics, and not in any SPZ</v>
          </cell>
        </row>
        <row r="1187">
          <cell r="A1187" t="str">
            <v>WEM013</v>
          </cell>
          <cell r="B1187">
            <v>1053</v>
          </cell>
          <cell r="C1187">
            <v>6.26189063015</v>
          </cell>
          <cell r="D1187">
            <v>0</v>
          </cell>
          <cell r="E1187">
            <v>0</v>
          </cell>
          <cell r="F1187">
            <v>0</v>
          </cell>
          <cell r="G1187">
            <v>0</v>
          </cell>
          <cell r="H1187">
            <v>0</v>
          </cell>
          <cell r="I1187">
            <v>0</v>
          </cell>
          <cell r="J1187">
            <v>0.09905007422547958</v>
          </cell>
          <cell r="K1187">
            <v>1.5817918273527383</v>
          </cell>
          <cell r="L1187">
            <v>0.20077207650263404</v>
          </cell>
          <cell r="M1187">
            <v>3.2062533244504245</v>
          </cell>
          <cell r="N1187">
            <v>0.6965364224117828</v>
          </cell>
          <cell r="O1187">
            <v>11.12342044203186</v>
          </cell>
          <cell r="P1187" t="str">
            <v>M4</v>
          </cell>
          <cell r="Q1187" t="str">
            <v>MINOR</v>
          </cell>
          <cell r="R1187" t="str">
            <v>Infiltration or attenuation depending on site characteristics, and not in any SPZ</v>
          </cell>
        </row>
        <row r="1188">
          <cell r="A1188" t="str">
            <v>WEM014/sd</v>
          </cell>
          <cell r="B1188">
            <v>1054</v>
          </cell>
          <cell r="C1188">
            <v>1.2714701937</v>
          </cell>
          <cell r="D1188">
            <v>0</v>
          </cell>
          <cell r="E1188">
            <v>0</v>
          </cell>
          <cell r="F1188">
            <v>0</v>
          </cell>
          <cell r="G1188">
            <v>0</v>
          </cell>
          <cell r="H1188">
            <v>0</v>
          </cell>
          <cell r="I1188">
            <v>0</v>
          </cell>
          <cell r="J1188">
            <v>0</v>
          </cell>
          <cell r="K1188">
            <v>0</v>
          </cell>
          <cell r="L1188">
            <v>0.0006563000001013279</v>
          </cell>
          <cell r="M1188">
            <v>0.05161741135208869</v>
          </cell>
          <cell r="N1188">
            <v>0.035244840000383554</v>
          </cell>
          <cell r="O1188">
            <v>2.7719753223487267</v>
          </cell>
          <cell r="P1188" t="str">
            <v>M4</v>
          </cell>
          <cell r="Q1188" t="str">
            <v>MINOR</v>
          </cell>
          <cell r="R1188" t="str">
            <v>Infiltration or attenuation depending on site characteristics, and not in any SPZ</v>
          </cell>
        </row>
        <row r="1189">
          <cell r="A1189" t="str">
            <v>WEM015</v>
          </cell>
          <cell r="B1189">
            <v>1055</v>
          </cell>
          <cell r="C1189">
            <v>2.00164366016</v>
          </cell>
          <cell r="D1189">
            <v>0.5525482849189691</v>
          </cell>
          <cell r="E1189">
            <v>27.60472785025091</v>
          </cell>
          <cell r="F1189">
            <v>0.10171758995164615</v>
          </cell>
          <cell r="G1189">
            <v>5.081703201034066</v>
          </cell>
          <cell r="H1189">
            <v>0.6540383109820992</v>
          </cell>
          <cell r="I1189">
            <v>32.67506220012303</v>
          </cell>
          <cell r="J1189">
            <v>0.017132491185718437</v>
          </cell>
          <cell r="K1189">
            <v>0.8559211375489764</v>
          </cell>
          <cell r="L1189">
            <v>0.04316621270268194</v>
          </cell>
          <cell r="M1189">
            <v>2.15653832706824</v>
          </cell>
          <cell r="N1189">
            <v>0.2267234254284645</v>
          </cell>
          <cell r="O1189">
            <v>11.326862515096295</v>
          </cell>
          <cell r="P1189" t="str">
            <v>M4</v>
          </cell>
          <cell r="Q1189" t="str">
            <v>MINOR</v>
          </cell>
          <cell r="R1189" t="str">
            <v>Infiltration or attenuation depending on site characteristics, and not in any SPZ</v>
          </cell>
        </row>
        <row r="1190">
          <cell r="A1190" t="str">
            <v>WEM015sd</v>
          </cell>
          <cell r="B1190">
            <v>1079</v>
          </cell>
          <cell r="C1190">
            <v>2.37034592929</v>
          </cell>
          <cell r="D1190">
            <v>0.5430178522454797</v>
          </cell>
          <cell r="E1190">
            <v>22.908801856112717</v>
          </cell>
          <cell r="F1190">
            <v>0.10103602378808761</v>
          </cell>
          <cell r="G1190">
            <v>4.262501204554196</v>
          </cell>
          <cell r="H1190">
            <v>0.6481616671352047</v>
          </cell>
          <cell r="I1190">
            <v>27.344602284669538</v>
          </cell>
          <cell r="J1190">
            <v>0.009804080000054092</v>
          </cell>
          <cell r="K1190">
            <v>0.41361388980851205</v>
          </cell>
          <cell r="L1190">
            <v>0.034313929386924215</v>
          </cell>
          <cell r="M1190">
            <v>1.4476338226801526</v>
          </cell>
          <cell r="N1190">
            <v>0.21528555858579926</v>
          </cell>
          <cell r="O1190">
            <v>9.082453152746556</v>
          </cell>
          <cell r="P1190" t="str">
            <v>M4</v>
          </cell>
          <cell r="Q1190" t="str">
            <v>MINOR</v>
          </cell>
          <cell r="R1190" t="str">
            <v>Infiltration or attenuation depending on site characteristics, and not in any SPZ</v>
          </cell>
        </row>
        <row r="1191">
          <cell r="A1191" t="str">
            <v>WEM016a</v>
          </cell>
          <cell r="B1191">
            <v>1056</v>
          </cell>
          <cell r="C1191">
            <v>1.02486331405</v>
          </cell>
          <cell r="D1191">
            <v>0</v>
          </cell>
          <cell r="E1191">
            <v>0</v>
          </cell>
          <cell r="F1191">
            <v>0</v>
          </cell>
          <cell r="G1191">
            <v>0</v>
          </cell>
          <cell r="H1191">
            <v>0</v>
          </cell>
          <cell r="I1191">
            <v>0</v>
          </cell>
          <cell r="J1191">
            <v>0</v>
          </cell>
          <cell r="K1191">
            <v>0</v>
          </cell>
          <cell r="L1191">
            <v>0</v>
          </cell>
          <cell r="M1191">
            <v>0</v>
          </cell>
          <cell r="N1191">
            <v>0.0003568736965654442</v>
          </cell>
          <cell r="O1191">
            <v>0.03482158954008899</v>
          </cell>
          <cell r="P1191" t="str">
            <v>M4</v>
          </cell>
          <cell r="Q1191" t="str">
            <v>MINOR</v>
          </cell>
          <cell r="R1191" t="str">
            <v>Infiltration or attenuation depending on site characteristics, and not in any SPZ</v>
          </cell>
        </row>
        <row r="1192">
          <cell r="A1192" t="str">
            <v>WEM016b</v>
          </cell>
          <cell r="B1192">
            <v>1057</v>
          </cell>
          <cell r="C1192">
            <v>2.30629684075</v>
          </cell>
          <cell r="D1192">
            <v>0.1159955656987494</v>
          </cell>
          <cell r="E1192">
            <v>5.029515873638712</v>
          </cell>
          <cell r="F1192">
            <v>0.0460829783521468</v>
          </cell>
          <cell r="G1192">
            <v>1.9981373402549851</v>
          </cell>
          <cell r="H1192">
            <v>0.04858052884258319</v>
          </cell>
          <cell r="I1192">
            <v>2.1064300130066935</v>
          </cell>
          <cell r="J1192">
            <v>0.045331499379019785</v>
          </cell>
          <cell r="K1192">
            <v>1.965553547923958</v>
          </cell>
          <cell r="L1192">
            <v>0.13525898412480442</v>
          </cell>
          <cell r="M1192">
            <v>5.86476908500723</v>
          </cell>
          <cell r="N1192">
            <v>0.46240080074754125</v>
          </cell>
          <cell r="O1192">
            <v>20.049492007159408</v>
          </cell>
          <cell r="P1192" t="str">
            <v>M4</v>
          </cell>
          <cell r="Q1192" t="str">
            <v>MINOR</v>
          </cell>
          <cell r="R1192" t="str">
            <v>Infiltration or attenuation depending on site characteristics, and not in any SPZ</v>
          </cell>
        </row>
        <row r="1193">
          <cell r="A1193" t="str">
            <v>WEM016sd</v>
          </cell>
          <cell r="B1193">
            <v>1080</v>
          </cell>
          <cell r="C1193">
            <v>1.00701833435</v>
          </cell>
          <cell r="D1193">
            <v>0</v>
          </cell>
          <cell r="E1193">
            <v>0</v>
          </cell>
          <cell r="F1193">
            <v>0</v>
          </cell>
          <cell r="G1193">
            <v>0</v>
          </cell>
          <cell r="H1193">
            <v>0</v>
          </cell>
          <cell r="I1193">
            <v>0</v>
          </cell>
          <cell r="J1193">
            <v>0</v>
          </cell>
          <cell r="K1193">
            <v>0</v>
          </cell>
          <cell r="L1193">
            <v>0</v>
          </cell>
          <cell r="M1193">
            <v>0</v>
          </cell>
          <cell r="N1193">
            <v>0</v>
          </cell>
          <cell r="O1193">
            <v>0</v>
          </cell>
          <cell r="P1193" t="str">
            <v>M4</v>
          </cell>
          <cell r="Q1193" t="str">
            <v>MINOR</v>
          </cell>
          <cell r="R1193" t="str">
            <v>Infiltration or attenuation depending on site characteristics, and not in any SPZ</v>
          </cell>
        </row>
        <row r="1194">
          <cell r="A1194" t="str">
            <v>WEM017</v>
          </cell>
          <cell r="B1194">
            <v>1058</v>
          </cell>
          <cell r="C1194">
            <v>0.40719099715</v>
          </cell>
          <cell r="D1194">
            <v>0.16476568288990967</v>
          </cell>
          <cell r="E1194">
            <v>40.46397981368279</v>
          </cell>
          <cell r="F1194">
            <v>0.19104837263792387</v>
          </cell>
          <cell r="G1194">
            <v>46.91861410863805</v>
          </cell>
          <cell r="H1194">
            <v>0.26350121202780374</v>
          </cell>
          <cell r="I1194">
            <v>64.71194448602601</v>
          </cell>
          <cell r="J1194">
            <v>0</v>
          </cell>
          <cell r="K1194">
            <v>0</v>
          </cell>
          <cell r="L1194">
            <v>0.02510155595985422</v>
          </cell>
          <cell r="M1194">
            <v>6.164565556592444</v>
          </cell>
          <cell r="N1194">
            <v>0.04947091880067711</v>
          </cell>
          <cell r="O1194">
            <v>12.149315467908819</v>
          </cell>
          <cell r="P1194" t="str">
            <v>M4</v>
          </cell>
          <cell r="Q1194" t="str">
            <v>MINOR</v>
          </cell>
          <cell r="R1194" t="str">
            <v>Infiltration or attenuation depending on site characteristics, and not in any SPZ</v>
          </cell>
        </row>
        <row r="1195">
          <cell r="A1195" t="str">
            <v>WEM018</v>
          </cell>
          <cell r="B1195">
            <v>1059</v>
          </cell>
          <cell r="C1195">
            <v>0.3041000451</v>
          </cell>
          <cell r="D1195">
            <v>0</v>
          </cell>
          <cell r="E1195">
            <v>0</v>
          </cell>
          <cell r="F1195">
            <v>0</v>
          </cell>
          <cell r="G1195">
            <v>0</v>
          </cell>
          <cell r="H1195">
            <v>0</v>
          </cell>
          <cell r="I1195">
            <v>0</v>
          </cell>
          <cell r="J1195">
            <v>0.00010318129004336152</v>
          </cell>
          <cell r="K1195">
            <v>0.03393004759648473</v>
          </cell>
          <cell r="L1195">
            <v>0.0010697808801480662</v>
          </cell>
          <cell r="M1195">
            <v>0.35178583409820946</v>
          </cell>
          <cell r="N1195">
            <v>0.0400287157943317</v>
          </cell>
          <cell r="O1195">
            <v>13.16300883190224</v>
          </cell>
          <cell r="P1195" t="str">
            <v>M4</v>
          </cell>
          <cell r="Q1195" t="str">
            <v>MINOR</v>
          </cell>
          <cell r="R1195" t="str">
            <v>Infiltration or attenuation depending on site characteristics, and not in any SPZ</v>
          </cell>
        </row>
        <row r="1196">
          <cell r="A1196" t="str">
            <v>WEM019</v>
          </cell>
          <cell r="B1196">
            <v>1060</v>
          </cell>
          <cell r="C1196">
            <v>0.24319988045</v>
          </cell>
          <cell r="D1196">
            <v>0</v>
          </cell>
          <cell r="E1196">
            <v>0</v>
          </cell>
          <cell r="F1196">
            <v>0</v>
          </cell>
          <cell r="G1196">
            <v>0</v>
          </cell>
          <cell r="H1196">
            <v>0</v>
          </cell>
          <cell r="I1196">
            <v>0</v>
          </cell>
          <cell r="J1196">
            <v>0</v>
          </cell>
          <cell r="K1196">
            <v>0</v>
          </cell>
          <cell r="L1196">
            <v>0</v>
          </cell>
          <cell r="M1196">
            <v>0</v>
          </cell>
          <cell r="N1196">
            <v>0</v>
          </cell>
          <cell r="O1196">
            <v>0</v>
          </cell>
          <cell r="P1196" t="str">
            <v>M4</v>
          </cell>
          <cell r="Q1196" t="str">
            <v>MINOR</v>
          </cell>
          <cell r="R1196" t="str">
            <v>Infiltration or attenuation depending on site characteristics, and not in any SPZ</v>
          </cell>
        </row>
        <row r="1197">
          <cell r="A1197" t="str">
            <v>WEM020</v>
          </cell>
          <cell r="B1197">
            <v>1061</v>
          </cell>
          <cell r="C1197">
            <v>0.16662503074999999</v>
          </cell>
          <cell r="D1197">
            <v>0</v>
          </cell>
          <cell r="E1197">
            <v>0</v>
          </cell>
          <cell r="F1197">
            <v>0</v>
          </cell>
          <cell r="G1197">
            <v>0</v>
          </cell>
          <cell r="H1197">
            <v>0</v>
          </cell>
          <cell r="I1197">
            <v>0</v>
          </cell>
          <cell r="J1197">
            <v>0</v>
          </cell>
          <cell r="K1197">
            <v>0</v>
          </cell>
          <cell r="L1197">
            <v>0</v>
          </cell>
          <cell r="M1197">
            <v>0</v>
          </cell>
          <cell r="N1197">
            <v>0</v>
          </cell>
          <cell r="O1197">
            <v>0</v>
          </cell>
          <cell r="P1197" t="str">
            <v>M4</v>
          </cell>
          <cell r="Q1197" t="str">
            <v>MINOR</v>
          </cell>
          <cell r="R1197" t="str">
            <v>Infiltration or attenuation depending on site characteristics, and not in any SPZ</v>
          </cell>
        </row>
        <row r="1198">
          <cell r="A1198" t="str">
            <v>WEM021</v>
          </cell>
          <cell r="B1198">
            <v>1062</v>
          </cell>
          <cell r="C1198">
            <v>0.09685742715</v>
          </cell>
          <cell r="D1198">
            <v>0</v>
          </cell>
          <cell r="E1198">
            <v>0</v>
          </cell>
          <cell r="F1198">
            <v>0</v>
          </cell>
          <cell r="G1198">
            <v>0</v>
          </cell>
          <cell r="H1198">
            <v>0</v>
          </cell>
          <cell r="I1198">
            <v>0</v>
          </cell>
          <cell r="J1198">
            <v>0</v>
          </cell>
          <cell r="K1198">
            <v>0</v>
          </cell>
          <cell r="L1198">
            <v>0</v>
          </cell>
          <cell r="M1198">
            <v>0</v>
          </cell>
          <cell r="N1198">
            <v>0</v>
          </cell>
          <cell r="O1198">
            <v>0</v>
          </cell>
          <cell r="P1198" t="str">
            <v>M4</v>
          </cell>
          <cell r="Q1198" t="str">
            <v>MINOR</v>
          </cell>
          <cell r="R1198" t="str">
            <v>Infiltration or attenuation depending on site characteristics, and not in any SPZ</v>
          </cell>
        </row>
        <row r="1199">
          <cell r="A1199" t="str">
            <v>WEM022</v>
          </cell>
          <cell r="B1199">
            <v>1063</v>
          </cell>
          <cell r="C1199">
            <v>2.56432078465</v>
          </cell>
          <cell r="D1199">
            <v>0</v>
          </cell>
          <cell r="E1199">
            <v>0</v>
          </cell>
          <cell r="F1199">
            <v>0</v>
          </cell>
          <cell r="G1199">
            <v>0</v>
          </cell>
          <cell r="H1199">
            <v>0</v>
          </cell>
          <cell r="I1199">
            <v>0</v>
          </cell>
          <cell r="J1199">
            <v>0</v>
          </cell>
          <cell r="K1199">
            <v>0</v>
          </cell>
          <cell r="L1199">
            <v>0.05479305569571445</v>
          </cell>
          <cell r="M1199">
            <v>2.136747322086424</v>
          </cell>
          <cell r="N1199">
            <v>0.22544527354604615</v>
          </cell>
          <cell r="O1199">
            <v>8.791617448782517</v>
          </cell>
          <cell r="P1199" t="str">
            <v>M4</v>
          </cell>
          <cell r="Q1199" t="str">
            <v>MINOR</v>
          </cell>
          <cell r="R1199" t="str">
            <v>Infiltration or attenuation depending on site characteristics, and not in any SPZ</v>
          </cell>
        </row>
        <row r="1200">
          <cell r="A1200" t="str">
            <v>WEM023</v>
          </cell>
          <cell r="B1200">
            <v>1064</v>
          </cell>
          <cell r="C1200">
            <v>1.1455030162</v>
          </cell>
          <cell r="D1200">
            <v>0</v>
          </cell>
          <cell r="E1200">
            <v>0</v>
          </cell>
          <cell r="F1200">
            <v>0</v>
          </cell>
          <cell r="G1200">
            <v>0</v>
          </cell>
          <cell r="H1200">
            <v>0</v>
          </cell>
          <cell r="I1200">
            <v>0</v>
          </cell>
          <cell r="J1200">
            <v>0.0102439843388324</v>
          </cell>
          <cell r="K1200">
            <v>0.8942782510355123</v>
          </cell>
          <cell r="L1200">
            <v>0.04087398273143044</v>
          </cell>
          <cell r="M1200">
            <v>3.5682125802708513</v>
          </cell>
          <cell r="N1200">
            <v>0.11478416652775753</v>
          </cell>
          <cell r="O1200">
            <v>10.020415913747074</v>
          </cell>
          <cell r="P1200" t="str">
            <v>M4</v>
          </cell>
          <cell r="Q1200" t="str">
            <v>MINOR</v>
          </cell>
          <cell r="R1200" t="str">
            <v>Infiltration or attenuation depending on site characteristics, and not in any SPZ</v>
          </cell>
        </row>
        <row r="1201">
          <cell r="A1201" t="str">
            <v>WEM024</v>
          </cell>
          <cell r="B1201">
            <v>1065</v>
          </cell>
          <cell r="C1201">
            <v>1.8735544446</v>
          </cell>
          <cell r="D1201">
            <v>0</v>
          </cell>
          <cell r="E1201">
            <v>0</v>
          </cell>
          <cell r="F1201">
            <v>0</v>
          </cell>
          <cell r="G1201">
            <v>0</v>
          </cell>
          <cell r="H1201">
            <v>0</v>
          </cell>
          <cell r="I1201">
            <v>0</v>
          </cell>
          <cell r="J1201">
            <v>0</v>
          </cell>
          <cell r="K1201">
            <v>0</v>
          </cell>
          <cell r="L1201">
            <v>0</v>
          </cell>
          <cell r="M1201">
            <v>0</v>
          </cell>
          <cell r="N1201">
            <v>0</v>
          </cell>
          <cell r="O1201">
            <v>0</v>
          </cell>
          <cell r="P1201" t="str">
            <v>M4</v>
          </cell>
          <cell r="Q1201" t="str">
            <v>MINOR</v>
          </cell>
          <cell r="R1201" t="str">
            <v>Infiltration or attenuation depending on site characteristics, and not in any SPZ</v>
          </cell>
        </row>
        <row r="1202">
          <cell r="A1202" t="str">
            <v>WEM026</v>
          </cell>
          <cell r="B1202">
            <v>1066</v>
          </cell>
          <cell r="C1202">
            <v>1.21744003085</v>
          </cell>
          <cell r="D1202">
            <v>0</v>
          </cell>
          <cell r="E1202">
            <v>0</v>
          </cell>
          <cell r="F1202">
            <v>0</v>
          </cell>
          <cell r="G1202">
            <v>0</v>
          </cell>
          <cell r="H1202">
            <v>0</v>
          </cell>
          <cell r="I1202">
            <v>0</v>
          </cell>
          <cell r="J1202">
            <v>0.0216</v>
          </cell>
          <cell r="K1202">
            <v>1.7742147007371831</v>
          </cell>
          <cell r="L1202">
            <v>0.034875899999961255</v>
          </cell>
          <cell r="M1202">
            <v>2.8646914111745923</v>
          </cell>
          <cell r="N1202">
            <v>0.047687965990348455</v>
          </cell>
          <cell r="O1202">
            <v>3.917068995756067</v>
          </cell>
          <cell r="P1202" t="str">
            <v>Poor</v>
          </cell>
          <cell r="Q1202" t="str">
            <v>NONE</v>
          </cell>
          <cell r="R1202" t="str">
            <v>Geology has very low permeability and infiltraion SUDS are likely to be less suitable, although site investigations should be carried out to confirm this</v>
          </cell>
        </row>
        <row r="1203">
          <cell r="A1203" t="str">
            <v>WEM027</v>
          </cell>
          <cell r="B1203">
            <v>1067</v>
          </cell>
          <cell r="C1203">
            <v>0.78112644195</v>
          </cell>
          <cell r="D1203">
            <v>0</v>
          </cell>
          <cell r="E1203">
            <v>0</v>
          </cell>
          <cell r="F1203">
            <v>0</v>
          </cell>
          <cell r="G1203">
            <v>0</v>
          </cell>
          <cell r="H1203">
            <v>0</v>
          </cell>
          <cell r="I1203">
            <v>0</v>
          </cell>
          <cell r="J1203">
            <v>0</v>
          </cell>
          <cell r="K1203">
            <v>0</v>
          </cell>
          <cell r="L1203">
            <v>0</v>
          </cell>
          <cell r="M1203">
            <v>0</v>
          </cell>
          <cell r="N1203">
            <v>0</v>
          </cell>
          <cell r="O1203">
            <v>0</v>
          </cell>
          <cell r="P1203" t="str">
            <v>M4</v>
          </cell>
          <cell r="Q1203" t="str">
            <v>MINOR</v>
          </cell>
          <cell r="R1203" t="str">
            <v>Infiltration or attenuation depending on site characteristics, and not in any SPZ</v>
          </cell>
        </row>
        <row r="1204">
          <cell r="A1204" t="str">
            <v>WEM028</v>
          </cell>
          <cell r="B1204">
            <v>1068</v>
          </cell>
          <cell r="C1204">
            <v>2.3406307021</v>
          </cell>
          <cell r="D1204">
            <v>0</v>
          </cell>
          <cell r="E1204">
            <v>0</v>
          </cell>
          <cell r="F1204">
            <v>0</v>
          </cell>
          <cell r="G1204">
            <v>0</v>
          </cell>
          <cell r="H1204">
            <v>0</v>
          </cell>
          <cell r="I1204">
            <v>0</v>
          </cell>
          <cell r="J1204">
            <v>0</v>
          </cell>
          <cell r="K1204">
            <v>0</v>
          </cell>
          <cell r="L1204">
            <v>0</v>
          </cell>
          <cell r="M1204">
            <v>0</v>
          </cell>
          <cell r="N1204">
            <v>0</v>
          </cell>
          <cell r="O1204">
            <v>0</v>
          </cell>
          <cell r="P1204" t="str">
            <v>M4</v>
          </cell>
          <cell r="Q1204" t="str">
            <v>MINOR</v>
          </cell>
          <cell r="R1204" t="str">
            <v>Infiltration or attenuation depending on site characteristics, and not in any SPZ</v>
          </cell>
        </row>
        <row r="1205">
          <cell r="A1205" t="str">
            <v>WEM029</v>
          </cell>
          <cell r="B1205">
            <v>1071</v>
          </cell>
          <cell r="C1205">
            <v>0.12297374007999999</v>
          </cell>
          <cell r="D1205">
            <v>0</v>
          </cell>
          <cell r="E1205">
            <v>0</v>
          </cell>
          <cell r="F1205">
            <v>0</v>
          </cell>
          <cell r="G1205">
            <v>0</v>
          </cell>
          <cell r="H1205">
            <v>0</v>
          </cell>
          <cell r="I1205">
            <v>0</v>
          </cell>
          <cell r="J1205">
            <v>0</v>
          </cell>
          <cell r="K1205">
            <v>0</v>
          </cell>
          <cell r="L1205">
            <v>0</v>
          </cell>
          <cell r="M1205">
            <v>0</v>
          </cell>
          <cell r="N1205">
            <v>0</v>
          </cell>
          <cell r="O1205">
            <v>0</v>
          </cell>
          <cell r="P1205" t="str">
            <v>M4</v>
          </cell>
          <cell r="Q1205" t="str">
            <v>MINOR</v>
          </cell>
          <cell r="R1205" t="str">
            <v>Infiltration or attenuation depending on site characteristics, and not in any SPZ</v>
          </cell>
        </row>
        <row r="1206">
          <cell r="A1206" t="str">
            <v>WEM030</v>
          </cell>
          <cell r="B1206">
            <v>1069</v>
          </cell>
          <cell r="C1206">
            <v>2.7407630342</v>
          </cell>
          <cell r="D1206">
            <v>0</v>
          </cell>
          <cell r="E1206">
            <v>0</v>
          </cell>
          <cell r="F1206">
            <v>0</v>
          </cell>
          <cell r="G1206">
            <v>0</v>
          </cell>
          <cell r="H1206">
            <v>0</v>
          </cell>
          <cell r="I1206">
            <v>0</v>
          </cell>
          <cell r="J1206">
            <v>0.06488459162278368</v>
          </cell>
          <cell r="K1206">
            <v>2.3673915188265378</v>
          </cell>
          <cell r="L1206">
            <v>0.08628331031683456</v>
          </cell>
          <cell r="M1206">
            <v>3.1481492285238644</v>
          </cell>
          <cell r="N1206">
            <v>0.2294147531731569</v>
          </cell>
          <cell r="O1206">
            <v>8.370470205211324</v>
          </cell>
          <cell r="P1206" t="str">
            <v>Poor</v>
          </cell>
          <cell r="Q1206" t="str">
            <v>NONE</v>
          </cell>
          <cell r="R1206" t="str">
            <v>Geology has very low permeability and infiltraion SUDS are likely to be less suitable, although site investigations should be carried out to confirm this</v>
          </cell>
        </row>
        <row r="1207">
          <cell r="A1207" t="str">
            <v>WEM031</v>
          </cell>
          <cell r="B1207">
            <v>1070</v>
          </cell>
          <cell r="C1207">
            <v>1.6382810809700001</v>
          </cell>
          <cell r="D1207">
            <v>0</v>
          </cell>
          <cell r="E1207">
            <v>0</v>
          </cell>
          <cell r="F1207">
            <v>0</v>
          </cell>
          <cell r="G1207">
            <v>0</v>
          </cell>
          <cell r="H1207">
            <v>0</v>
          </cell>
          <cell r="I1207">
            <v>0</v>
          </cell>
          <cell r="J1207">
            <v>0.08477590746010734</v>
          </cell>
          <cell r="K1207">
            <v>5.174686349299284</v>
          </cell>
          <cell r="L1207">
            <v>0.11950636942044739</v>
          </cell>
          <cell r="M1207">
            <v>7.2946193915448</v>
          </cell>
          <cell r="N1207">
            <v>0.28654447133301175</v>
          </cell>
          <cell r="O1207">
            <v>17.490556087198012</v>
          </cell>
          <cell r="P1207" t="str">
            <v>M4</v>
          </cell>
          <cell r="Q1207" t="str">
            <v>MINOR</v>
          </cell>
          <cell r="R1207" t="str">
            <v>Infiltration or attenuation depending on site characteristics, and not in any SPZ</v>
          </cell>
        </row>
        <row r="1208">
          <cell r="A1208" t="str">
            <v>WEM032</v>
          </cell>
          <cell r="B1208">
            <v>1072</v>
          </cell>
          <cell r="C1208">
            <v>2.30631119615</v>
          </cell>
          <cell r="D1208">
            <v>0</v>
          </cell>
          <cell r="E1208">
            <v>0</v>
          </cell>
          <cell r="F1208">
            <v>0</v>
          </cell>
          <cell r="G1208">
            <v>0</v>
          </cell>
          <cell r="H1208">
            <v>0</v>
          </cell>
          <cell r="I1208">
            <v>0</v>
          </cell>
          <cell r="J1208">
            <v>0</v>
          </cell>
          <cell r="K1208">
            <v>0</v>
          </cell>
          <cell r="L1208">
            <v>0</v>
          </cell>
          <cell r="M1208">
            <v>0</v>
          </cell>
          <cell r="N1208">
            <v>0.04562629995304288</v>
          </cell>
          <cell r="O1208">
            <v>1.97832365507345</v>
          </cell>
          <cell r="P1208" t="str">
            <v>M4</v>
          </cell>
          <cell r="Q1208" t="str">
            <v>MINOR</v>
          </cell>
          <cell r="R1208" t="str">
            <v>Infiltration or attenuation depending on site characteristics, and not in any SPZ</v>
          </cell>
        </row>
        <row r="1209">
          <cell r="A1209" t="str">
            <v>WEM033</v>
          </cell>
          <cell r="B1209">
            <v>1073</v>
          </cell>
          <cell r="C1209">
            <v>1.08242344661</v>
          </cell>
          <cell r="D1209">
            <v>0</v>
          </cell>
          <cell r="E1209">
            <v>0</v>
          </cell>
          <cell r="F1209">
            <v>0</v>
          </cell>
          <cell r="G1209">
            <v>0</v>
          </cell>
          <cell r="H1209">
            <v>0</v>
          </cell>
          <cell r="I1209">
            <v>0</v>
          </cell>
          <cell r="J1209">
            <v>0</v>
          </cell>
          <cell r="K1209">
            <v>0</v>
          </cell>
          <cell r="L1209">
            <v>0.02982881309977836</v>
          </cell>
          <cell r="M1209">
            <v>2.755743437856789</v>
          </cell>
          <cell r="N1209">
            <v>0.08370547015537459</v>
          </cell>
          <cell r="O1209">
            <v>7.733153824182994</v>
          </cell>
          <cell r="P1209" t="str">
            <v>M4</v>
          </cell>
          <cell r="Q1209" t="str">
            <v>MINOR</v>
          </cell>
          <cell r="R1209" t="str">
            <v>Infiltration or attenuation depending on site characteristics, and not in any SPZ</v>
          </cell>
        </row>
        <row r="1210">
          <cell r="A1210" t="str">
            <v>WEM034</v>
          </cell>
          <cell r="B1210">
            <v>1074</v>
          </cell>
          <cell r="C1210">
            <v>3.93109918615</v>
          </cell>
          <cell r="D1210">
            <v>0</v>
          </cell>
          <cell r="E1210">
            <v>0</v>
          </cell>
          <cell r="F1210">
            <v>0</v>
          </cell>
          <cell r="G1210">
            <v>0</v>
          </cell>
          <cell r="H1210">
            <v>0</v>
          </cell>
          <cell r="I1210">
            <v>0</v>
          </cell>
          <cell r="J1210">
            <v>0</v>
          </cell>
          <cell r="K1210">
            <v>0</v>
          </cell>
          <cell r="L1210">
            <v>0</v>
          </cell>
          <cell r="M1210">
            <v>0</v>
          </cell>
          <cell r="N1210">
            <v>0.03139037614798824</v>
          </cell>
          <cell r="O1210">
            <v>0.7985139692883463</v>
          </cell>
          <cell r="P1210" t="str">
            <v>M4</v>
          </cell>
          <cell r="Q1210" t="str">
            <v>MINOR</v>
          </cell>
          <cell r="R1210" t="str">
            <v>Infiltration or attenuation depending on site characteristics, and not in any SPZ</v>
          </cell>
        </row>
        <row r="1211">
          <cell r="A1211" t="str">
            <v>WEM035</v>
          </cell>
          <cell r="B1211">
            <v>1075</v>
          </cell>
          <cell r="C1211">
            <v>1.06552038827</v>
          </cell>
          <cell r="D1211">
            <v>0</v>
          </cell>
          <cell r="E1211">
            <v>0</v>
          </cell>
          <cell r="F1211">
            <v>0</v>
          </cell>
          <cell r="G1211">
            <v>0</v>
          </cell>
          <cell r="H1211">
            <v>0</v>
          </cell>
          <cell r="I1211">
            <v>0</v>
          </cell>
          <cell r="J1211">
            <v>0.31303993209355907</v>
          </cell>
          <cell r="K1211">
            <v>29.379065435042207</v>
          </cell>
          <cell r="L1211">
            <v>0.36576237384836446</v>
          </cell>
          <cell r="M1211">
            <v>34.327111698183785</v>
          </cell>
          <cell r="N1211">
            <v>0.5019912515694177</v>
          </cell>
          <cell r="O1211">
            <v>47.11230841715386</v>
          </cell>
          <cell r="P1211" t="str">
            <v>M4</v>
          </cell>
          <cell r="Q1211" t="str">
            <v>MINOR</v>
          </cell>
          <cell r="R1211" t="str">
            <v>Infiltration or attenuation depending on site characteristics, and not in any SPZ</v>
          </cell>
        </row>
        <row r="1212">
          <cell r="A1212" t="str">
            <v>WEM036</v>
          </cell>
          <cell r="B1212">
            <v>1076</v>
          </cell>
          <cell r="C1212">
            <v>5.28381655817</v>
          </cell>
          <cell r="D1212">
            <v>3.274170016256562</v>
          </cell>
          <cell r="E1212">
            <v>61.96600469018818</v>
          </cell>
          <cell r="F1212">
            <v>2.950436494656498</v>
          </cell>
          <cell r="G1212">
            <v>55.83911670995546</v>
          </cell>
          <cell r="H1212">
            <v>4.188658509477702</v>
          </cell>
          <cell r="I1212">
            <v>79.2733521946569</v>
          </cell>
          <cell r="J1212">
            <v>0.01643758519190597</v>
          </cell>
          <cell r="K1212">
            <v>0.31109303305561714</v>
          </cell>
          <cell r="L1212">
            <v>0.045882093907969365</v>
          </cell>
          <cell r="M1212">
            <v>0.8683513782670038</v>
          </cell>
          <cell r="N1212">
            <v>1.1744233386316605</v>
          </cell>
          <cell r="O1212">
            <v>22.22679999773518</v>
          </cell>
          <cell r="P1212" t="str">
            <v>M4</v>
          </cell>
          <cell r="Q1212" t="str">
            <v>MINOR</v>
          </cell>
          <cell r="R1212" t="str">
            <v>Infiltration or attenuation depending on site characteristics, and not in any SPZ</v>
          </cell>
        </row>
        <row r="1213">
          <cell r="A1213" t="str">
            <v>WEM037sd</v>
          </cell>
          <cell r="B1213">
            <v>1077</v>
          </cell>
          <cell r="C1213">
            <v>2.98546542681</v>
          </cell>
          <cell r="D1213">
            <v>0</v>
          </cell>
          <cell r="E1213">
            <v>0</v>
          </cell>
          <cell r="F1213">
            <v>0</v>
          </cell>
          <cell r="G1213">
            <v>0</v>
          </cell>
          <cell r="H1213">
            <v>0</v>
          </cell>
          <cell r="I1213">
            <v>0</v>
          </cell>
          <cell r="J1213">
            <v>0.014272988929913365</v>
          </cell>
          <cell r="K1213">
            <v>0.478082539551101</v>
          </cell>
          <cell r="L1213">
            <v>0.13007427023586252</v>
          </cell>
          <cell r="M1213">
            <v>4.356917654037219</v>
          </cell>
          <cell r="N1213">
            <v>0.5108276857916132</v>
          </cell>
          <cell r="O1213">
            <v>17.110487403548255</v>
          </cell>
          <cell r="P1213" t="str">
            <v>M4</v>
          </cell>
          <cell r="Q1213" t="str">
            <v>MINOR</v>
          </cell>
          <cell r="R1213" t="str">
            <v>Infiltration or attenuation depending on site characteristics, and not in any SPZ</v>
          </cell>
        </row>
        <row r="1214">
          <cell r="A1214" t="str">
            <v>WEM038sd</v>
          </cell>
          <cell r="B1214">
            <v>1241</v>
          </cell>
          <cell r="C1214">
            <v>6.03243626779</v>
          </cell>
          <cell r="D1214">
            <v>0</v>
          </cell>
          <cell r="E1214">
            <v>0</v>
          </cell>
          <cell r="F1214">
            <v>0</v>
          </cell>
          <cell r="G1214">
            <v>0</v>
          </cell>
          <cell r="H1214">
            <v>0</v>
          </cell>
          <cell r="I1214">
            <v>0</v>
          </cell>
          <cell r="J1214">
            <v>0</v>
          </cell>
          <cell r="K1214">
            <v>0</v>
          </cell>
          <cell r="L1214">
            <v>0</v>
          </cell>
          <cell r="M1214">
            <v>0</v>
          </cell>
          <cell r="N1214">
            <v>0</v>
          </cell>
          <cell r="O1214">
            <v>0</v>
          </cell>
          <cell r="P1214" t="str">
            <v>M4</v>
          </cell>
          <cell r="Q1214" t="str">
            <v>MINOR</v>
          </cell>
          <cell r="R1214" t="str">
            <v>Infiltration or attenuation depending on site characteristics, and not in any SPZ</v>
          </cell>
        </row>
        <row r="1215">
          <cell r="A1215" t="str">
            <v>WEM038sd</v>
          </cell>
          <cell r="B1215">
            <v>1242</v>
          </cell>
          <cell r="C1215">
            <v>6.03243626779</v>
          </cell>
          <cell r="D1215">
            <v>0</v>
          </cell>
          <cell r="E1215">
            <v>0</v>
          </cell>
          <cell r="F1215">
            <v>0</v>
          </cell>
          <cell r="G1215">
            <v>0</v>
          </cell>
          <cell r="H1215">
            <v>0</v>
          </cell>
          <cell r="I1215">
            <v>0</v>
          </cell>
          <cell r="J1215">
            <v>0</v>
          </cell>
          <cell r="K1215">
            <v>0</v>
          </cell>
          <cell r="L1215">
            <v>0</v>
          </cell>
          <cell r="M1215">
            <v>0</v>
          </cell>
          <cell r="N1215">
            <v>0</v>
          </cell>
          <cell r="O1215">
            <v>0</v>
          </cell>
          <cell r="P1215" t="str">
            <v>M4</v>
          </cell>
          <cell r="Q1215" t="str">
            <v>MINOR</v>
          </cell>
          <cell r="R1215" t="str">
            <v>Infiltration or attenuation depending on site characteristics, and not in any SPZ</v>
          </cell>
        </row>
        <row r="1216">
          <cell r="A1216" t="str">
            <v>WEM039sd</v>
          </cell>
          <cell r="B1216">
            <v>1081</v>
          </cell>
          <cell r="C1216">
            <v>4.71826423536</v>
          </cell>
          <cell r="D1216">
            <v>0</v>
          </cell>
          <cell r="E1216">
            <v>0</v>
          </cell>
          <cell r="F1216">
            <v>0</v>
          </cell>
          <cell r="G1216">
            <v>0</v>
          </cell>
          <cell r="H1216">
            <v>0</v>
          </cell>
          <cell r="I1216">
            <v>0</v>
          </cell>
          <cell r="J1216">
            <v>1.4635296510011113</v>
          </cell>
          <cell r="K1216">
            <v>31.018391043744607</v>
          </cell>
          <cell r="L1216">
            <v>1.8766638489182907</v>
          </cell>
          <cell r="M1216">
            <v>39.774454233699835</v>
          </cell>
          <cell r="N1216">
            <v>2.3799722968438926</v>
          </cell>
          <cell r="O1216">
            <v>50.441691650241005</v>
          </cell>
          <cell r="P1216" t="str">
            <v>M4</v>
          </cell>
          <cell r="Q1216" t="str">
            <v>MINOR</v>
          </cell>
          <cell r="R1216" t="str">
            <v>Infiltration or attenuation depending on site characteristics, and not in any SPZ</v>
          </cell>
        </row>
        <row r="1217">
          <cell r="A1217" t="str">
            <v>WEM040sd</v>
          </cell>
          <cell r="B1217">
            <v>1078</v>
          </cell>
          <cell r="C1217">
            <v>5.4823774683</v>
          </cell>
          <cell r="D1217">
            <v>0</v>
          </cell>
          <cell r="E1217">
            <v>0</v>
          </cell>
          <cell r="F1217">
            <v>0</v>
          </cell>
          <cell r="G1217">
            <v>0</v>
          </cell>
          <cell r="H1217">
            <v>0</v>
          </cell>
          <cell r="I1217">
            <v>0</v>
          </cell>
          <cell r="J1217">
            <v>0.1208281002409476</v>
          </cell>
          <cell r="K1217">
            <v>2.203936174398705</v>
          </cell>
          <cell r="L1217">
            <v>0.17576714094582718</v>
          </cell>
          <cell r="M1217">
            <v>3.2060386568079533</v>
          </cell>
          <cell r="N1217">
            <v>0.6713573024353355</v>
          </cell>
          <cell r="O1217">
            <v>12.24573292001933</v>
          </cell>
          <cell r="P1217" t="str">
            <v>Poor</v>
          </cell>
          <cell r="Q1217" t="str">
            <v>NONE</v>
          </cell>
          <cell r="R1217" t="str">
            <v>Geology has very low permeability and infiltraion SUDS are likely to be less suitable, although site investigations should be carried out to confirm this</v>
          </cell>
        </row>
        <row r="1218">
          <cell r="A1218" t="str">
            <v>WFTN001</v>
          </cell>
          <cell r="B1218">
            <v>258</v>
          </cell>
          <cell r="C1218">
            <v>2.51423271147</v>
          </cell>
          <cell r="D1218">
            <v>0</v>
          </cell>
          <cell r="E1218">
            <v>0</v>
          </cell>
          <cell r="F1218">
            <v>0</v>
          </cell>
          <cell r="G1218">
            <v>0</v>
          </cell>
          <cell r="H1218">
            <v>0</v>
          </cell>
          <cell r="I1218">
            <v>0</v>
          </cell>
          <cell r="J1218">
            <v>0</v>
          </cell>
          <cell r="K1218">
            <v>0</v>
          </cell>
          <cell r="L1218">
            <v>0</v>
          </cell>
          <cell r="M1218">
            <v>0</v>
          </cell>
          <cell r="N1218">
            <v>0</v>
          </cell>
          <cell r="O1218">
            <v>0</v>
          </cell>
          <cell r="P1218" t="str">
            <v>G4</v>
          </cell>
          <cell r="Q1218" t="str">
            <v>MAJOR</v>
          </cell>
          <cell r="R1218" t="str">
            <v>Highly permeable geology and not in any SPZ</v>
          </cell>
        </row>
        <row r="1219">
          <cell r="A1219" t="str">
            <v>WFTN002</v>
          </cell>
          <cell r="B1219">
            <v>257</v>
          </cell>
          <cell r="C1219">
            <v>1.3559286070399998</v>
          </cell>
          <cell r="D1219">
            <v>0</v>
          </cell>
          <cell r="E1219">
            <v>0</v>
          </cell>
          <cell r="F1219">
            <v>0</v>
          </cell>
          <cell r="G1219">
            <v>0</v>
          </cell>
          <cell r="H1219">
            <v>0</v>
          </cell>
          <cell r="I1219">
            <v>0</v>
          </cell>
          <cell r="J1219">
            <v>0</v>
          </cell>
          <cell r="K1219">
            <v>0</v>
          </cell>
          <cell r="L1219">
            <v>0</v>
          </cell>
          <cell r="M1219">
            <v>0</v>
          </cell>
          <cell r="N1219">
            <v>0</v>
          </cell>
          <cell r="O1219">
            <v>0</v>
          </cell>
          <cell r="P1219" t="str">
            <v>G4</v>
          </cell>
          <cell r="Q1219" t="str">
            <v>MAJOR</v>
          </cell>
          <cell r="R1219" t="str">
            <v>Highly permeable geology and not in any SPZ</v>
          </cell>
        </row>
        <row r="1220">
          <cell r="A1220" t="str">
            <v>WGN001-004-005-0021</v>
          </cell>
          <cell r="B1220">
            <v>629</v>
          </cell>
          <cell r="C1220">
            <v>4.68308559044</v>
          </cell>
          <cell r="D1220">
            <v>0</v>
          </cell>
          <cell r="E1220">
            <v>0</v>
          </cell>
          <cell r="F1220">
            <v>0</v>
          </cell>
          <cell r="G1220">
            <v>0</v>
          </cell>
          <cell r="H1220">
            <v>0.031094002699911586</v>
          </cell>
          <cell r="I1220">
            <v>0.6639640061968234</v>
          </cell>
          <cell r="J1220">
            <v>0.13604710396052092</v>
          </cell>
          <cell r="K1220">
            <v>2.905074044306301</v>
          </cell>
          <cell r="L1220">
            <v>0.29167346473905564</v>
          </cell>
          <cell r="M1220">
            <v>6.228232627959537</v>
          </cell>
          <cell r="N1220">
            <v>0.6521890028138518</v>
          </cell>
          <cell r="O1220">
            <v>13.926480526967591</v>
          </cell>
          <cell r="P1220" t="str">
            <v>G3</v>
          </cell>
          <cell r="Q1220" t="str">
            <v>MAJOR</v>
          </cell>
          <cell r="R1220" t="str">
            <v>Highly permeable geology and unlikely to be concerns over groundwater pollution</v>
          </cell>
        </row>
        <row r="1221">
          <cell r="A1221" t="str">
            <v>WGN006</v>
          </cell>
          <cell r="B1221">
            <v>603</v>
          </cell>
          <cell r="C1221">
            <v>1.88870464665</v>
          </cell>
          <cell r="D1221">
            <v>0</v>
          </cell>
          <cell r="E1221">
            <v>0</v>
          </cell>
          <cell r="F1221">
            <v>0</v>
          </cell>
          <cell r="G1221">
            <v>0</v>
          </cell>
          <cell r="H1221">
            <v>0</v>
          </cell>
          <cell r="I1221">
            <v>0</v>
          </cell>
          <cell r="J1221">
            <v>0</v>
          </cell>
          <cell r="K1221">
            <v>0</v>
          </cell>
          <cell r="L1221">
            <v>0</v>
          </cell>
          <cell r="M1221">
            <v>0</v>
          </cell>
          <cell r="N1221">
            <v>0</v>
          </cell>
          <cell r="O1221">
            <v>0</v>
          </cell>
          <cell r="P1221" t="str">
            <v>G3</v>
          </cell>
          <cell r="Q1221" t="str">
            <v>MAJOR</v>
          </cell>
          <cell r="R1221" t="str">
            <v>Highly permeable geology and unlikely to be concerns over groundwater pollution</v>
          </cell>
        </row>
        <row r="1222">
          <cell r="A1222" t="str">
            <v>WGN007</v>
          </cell>
          <cell r="B1222">
            <v>604</v>
          </cell>
          <cell r="C1222">
            <v>4.15790739471</v>
          </cell>
          <cell r="D1222">
            <v>0</v>
          </cell>
          <cell r="E1222">
            <v>0</v>
          </cell>
          <cell r="F1222">
            <v>0</v>
          </cell>
          <cell r="G1222">
            <v>0</v>
          </cell>
          <cell r="H1222">
            <v>0</v>
          </cell>
          <cell r="I1222">
            <v>0</v>
          </cell>
          <cell r="J1222">
            <v>0.07806759046235312</v>
          </cell>
          <cell r="K1222">
            <v>1.8775692446079135</v>
          </cell>
          <cell r="L1222">
            <v>0.11493309237148283</v>
          </cell>
          <cell r="M1222">
            <v>2.764205198935149</v>
          </cell>
          <cell r="N1222">
            <v>0.2635933674098129</v>
          </cell>
          <cell r="O1222">
            <v>6.339568017921131</v>
          </cell>
          <cell r="P1222" t="str">
            <v>G3</v>
          </cell>
          <cell r="Q1222" t="str">
            <v>MAJOR</v>
          </cell>
          <cell r="R1222" t="str">
            <v>Highly permeable geology and unlikely to be concerns over groundwater pollution</v>
          </cell>
        </row>
        <row r="1223">
          <cell r="A1223" t="str">
            <v>WGN008</v>
          </cell>
          <cell r="B1223">
            <v>605</v>
          </cell>
          <cell r="C1223">
            <v>0.917712009054</v>
          </cell>
          <cell r="D1223">
            <v>0</v>
          </cell>
          <cell r="E1223">
            <v>0</v>
          </cell>
          <cell r="F1223">
            <v>0</v>
          </cell>
          <cell r="G1223">
            <v>0</v>
          </cell>
          <cell r="H1223">
            <v>0</v>
          </cell>
          <cell r="I1223">
            <v>0</v>
          </cell>
          <cell r="J1223">
            <v>0</v>
          </cell>
          <cell r="K1223">
            <v>0</v>
          </cell>
          <cell r="L1223">
            <v>0</v>
          </cell>
          <cell r="M1223">
            <v>0</v>
          </cell>
          <cell r="N1223">
            <v>0</v>
          </cell>
          <cell r="O1223">
            <v>0</v>
          </cell>
          <cell r="P1223" t="str">
            <v>G3</v>
          </cell>
          <cell r="Q1223" t="str">
            <v>MAJOR</v>
          </cell>
          <cell r="R1223" t="str">
            <v>Highly permeable geology and unlikely to be concerns over groundwater pollution</v>
          </cell>
        </row>
        <row r="1224">
          <cell r="A1224" t="str">
            <v>WGN014</v>
          </cell>
          <cell r="B1224">
            <v>606</v>
          </cell>
          <cell r="C1224">
            <v>0.09035886594999999</v>
          </cell>
          <cell r="D1224">
            <v>0</v>
          </cell>
          <cell r="E1224">
            <v>0</v>
          </cell>
          <cell r="F1224">
            <v>0</v>
          </cell>
          <cell r="G1224">
            <v>0</v>
          </cell>
          <cell r="H1224">
            <v>0</v>
          </cell>
          <cell r="I1224">
            <v>0</v>
          </cell>
          <cell r="J1224">
            <v>0</v>
          </cell>
          <cell r="K1224">
            <v>0</v>
          </cell>
          <cell r="L1224">
            <v>0</v>
          </cell>
          <cell r="M1224">
            <v>0</v>
          </cell>
          <cell r="N1224">
            <v>0</v>
          </cell>
          <cell r="O1224">
            <v>0</v>
          </cell>
          <cell r="P1224" t="str">
            <v>G3</v>
          </cell>
          <cell r="Q1224" t="str">
            <v>MAJOR</v>
          </cell>
          <cell r="R1224" t="str">
            <v>Highly permeable geology and unlikely to be concerns over groundwater pollution</v>
          </cell>
        </row>
        <row r="1225">
          <cell r="A1225" t="str">
            <v>WGN015</v>
          </cell>
          <cell r="B1225">
            <v>607</v>
          </cell>
          <cell r="C1225">
            <v>0.6032725017</v>
          </cell>
          <cell r="D1225">
            <v>0</v>
          </cell>
          <cell r="E1225">
            <v>0</v>
          </cell>
          <cell r="F1225">
            <v>0</v>
          </cell>
          <cell r="G1225">
            <v>0</v>
          </cell>
          <cell r="H1225">
            <v>0</v>
          </cell>
          <cell r="I1225">
            <v>0</v>
          </cell>
          <cell r="J1225">
            <v>0</v>
          </cell>
          <cell r="K1225">
            <v>0</v>
          </cell>
          <cell r="L1225">
            <v>0</v>
          </cell>
          <cell r="M1225">
            <v>0</v>
          </cell>
          <cell r="N1225">
            <v>0.001367273508130183</v>
          </cell>
          <cell r="O1225">
            <v>0.22664276993850305</v>
          </cell>
          <cell r="P1225" t="str">
            <v>G3</v>
          </cell>
          <cell r="Q1225" t="str">
            <v>MAJOR</v>
          </cell>
          <cell r="R1225" t="str">
            <v>Highly permeable geology and unlikely to be concerns over groundwater pollution</v>
          </cell>
        </row>
        <row r="1226">
          <cell r="A1226" t="str">
            <v>WGN016</v>
          </cell>
          <cell r="B1226">
            <v>608</v>
          </cell>
          <cell r="C1226">
            <v>4.1904589586</v>
          </cell>
          <cell r="D1226">
            <v>0</v>
          </cell>
          <cell r="E1226">
            <v>0</v>
          </cell>
          <cell r="F1226">
            <v>0</v>
          </cell>
          <cell r="G1226">
            <v>0</v>
          </cell>
          <cell r="H1226">
            <v>0</v>
          </cell>
          <cell r="I1226">
            <v>0</v>
          </cell>
          <cell r="J1226">
            <v>0.2274258829310124</v>
          </cell>
          <cell r="K1226">
            <v>5.427230887544442</v>
          </cell>
          <cell r="L1226">
            <v>0.4202470412667855</v>
          </cell>
          <cell r="M1226">
            <v>10.028663815077355</v>
          </cell>
          <cell r="N1226">
            <v>0.7760261108393016</v>
          </cell>
          <cell r="O1226">
            <v>18.518881070214942</v>
          </cell>
          <cell r="P1226" t="str">
            <v>G3</v>
          </cell>
          <cell r="Q1226" t="str">
            <v>MAJOR</v>
          </cell>
          <cell r="R1226" t="str">
            <v>Highly permeable geology and unlikely to be concerns over groundwater pollution</v>
          </cell>
        </row>
        <row r="1227">
          <cell r="A1227" t="str">
            <v>WGN017</v>
          </cell>
          <cell r="B1227">
            <v>609</v>
          </cell>
          <cell r="C1227">
            <v>1.60946160865</v>
          </cell>
          <cell r="D1227">
            <v>0</v>
          </cell>
          <cell r="E1227">
            <v>0</v>
          </cell>
          <cell r="F1227">
            <v>0</v>
          </cell>
          <cell r="G1227">
            <v>0</v>
          </cell>
          <cell r="H1227">
            <v>0</v>
          </cell>
          <cell r="I1227">
            <v>0</v>
          </cell>
          <cell r="J1227">
            <v>0</v>
          </cell>
          <cell r="K1227">
            <v>0</v>
          </cell>
          <cell r="L1227">
            <v>0</v>
          </cell>
          <cell r="M1227">
            <v>0</v>
          </cell>
          <cell r="N1227">
            <v>0.014830922115988063</v>
          </cell>
          <cell r="O1227">
            <v>0.9214834349747607</v>
          </cell>
          <cell r="P1227" t="str">
            <v>G3</v>
          </cell>
          <cell r="Q1227" t="str">
            <v>MAJOR</v>
          </cell>
          <cell r="R1227" t="str">
            <v>Highly permeable geology and unlikely to be concerns over groundwater pollution</v>
          </cell>
        </row>
        <row r="1228">
          <cell r="A1228" t="str">
            <v>WGN018</v>
          </cell>
          <cell r="B1228">
            <v>610</v>
          </cell>
          <cell r="C1228">
            <v>1.1846143116999999</v>
          </cell>
          <cell r="D1228">
            <v>0</v>
          </cell>
          <cell r="E1228">
            <v>0</v>
          </cell>
          <cell r="F1228">
            <v>0</v>
          </cell>
          <cell r="G1228">
            <v>0</v>
          </cell>
          <cell r="H1228">
            <v>0</v>
          </cell>
          <cell r="I1228">
            <v>0</v>
          </cell>
          <cell r="J1228">
            <v>0.10204088000059128</v>
          </cell>
          <cell r="K1228">
            <v>8.613848321159978</v>
          </cell>
          <cell r="L1228">
            <v>0.1261511000007391</v>
          </cell>
          <cell r="M1228">
            <v>10.649128476229865</v>
          </cell>
          <cell r="N1228">
            <v>0.1903828842299315</v>
          </cell>
          <cell r="O1228">
            <v>16.07129699089313</v>
          </cell>
          <cell r="P1228" t="str">
            <v>G3</v>
          </cell>
          <cell r="Q1228" t="str">
            <v>MAJOR</v>
          </cell>
          <cell r="R1228" t="str">
            <v>Highly permeable geology and unlikely to be concerns over groundwater pollution</v>
          </cell>
        </row>
        <row r="1229">
          <cell r="A1229" t="str">
            <v>WGN019</v>
          </cell>
          <cell r="B1229">
            <v>611</v>
          </cell>
          <cell r="C1229">
            <v>0.35057676790000003</v>
          </cell>
          <cell r="D1229">
            <v>0</v>
          </cell>
          <cell r="E1229">
            <v>0</v>
          </cell>
          <cell r="F1229">
            <v>0</v>
          </cell>
          <cell r="G1229">
            <v>0</v>
          </cell>
          <cell r="H1229">
            <v>0</v>
          </cell>
          <cell r="I1229">
            <v>0</v>
          </cell>
          <cell r="J1229">
            <v>0</v>
          </cell>
          <cell r="K1229">
            <v>0</v>
          </cell>
          <cell r="L1229">
            <v>0</v>
          </cell>
          <cell r="M1229">
            <v>0</v>
          </cell>
          <cell r="N1229">
            <v>0</v>
          </cell>
          <cell r="O1229">
            <v>0</v>
          </cell>
          <cell r="P1229" t="str">
            <v>G3</v>
          </cell>
          <cell r="Q1229" t="str">
            <v>MAJOR</v>
          </cell>
          <cell r="R1229" t="str">
            <v>Highly permeable geology and unlikely to be concerns over groundwater pollution</v>
          </cell>
        </row>
        <row r="1230">
          <cell r="A1230" t="str">
            <v>WGN020</v>
          </cell>
          <cell r="B1230">
            <v>612</v>
          </cell>
          <cell r="C1230">
            <v>0.0800079804499</v>
          </cell>
          <cell r="D1230">
            <v>0</v>
          </cell>
          <cell r="E1230">
            <v>0</v>
          </cell>
          <cell r="F1230">
            <v>0</v>
          </cell>
          <cell r="G1230">
            <v>0</v>
          </cell>
          <cell r="H1230">
            <v>0</v>
          </cell>
          <cell r="I1230">
            <v>0</v>
          </cell>
          <cell r="J1230">
            <v>0</v>
          </cell>
          <cell r="K1230">
            <v>0</v>
          </cell>
          <cell r="L1230">
            <v>0</v>
          </cell>
          <cell r="M1230">
            <v>0</v>
          </cell>
          <cell r="N1230">
            <v>0</v>
          </cell>
          <cell r="O1230">
            <v>0</v>
          </cell>
          <cell r="P1230" t="str">
            <v>G3</v>
          </cell>
          <cell r="Q1230" t="str">
            <v>MAJOR</v>
          </cell>
          <cell r="R1230" t="str">
            <v>Highly permeable geology and unlikely to be concerns over groundwater pollution</v>
          </cell>
        </row>
        <row r="1231">
          <cell r="A1231" t="str">
            <v>WGN022</v>
          </cell>
          <cell r="B1231">
            <v>613</v>
          </cell>
          <cell r="C1231">
            <v>0.8513997969</v>
          </cell>
          <cell r="D1231">
            <v>0</v>
          </cell>
          <cell r="E1231">
            <v>0</v>
          </cell>
          <cell r="F1231">
            <v>0</v>
          </cell>
          <cell r="G1231">
            <v>0</v>
          </cell>
          <cell r="H1231">
            <v>0</v>
          </cell>
          <cell r="I1231">
            <v>0</v>
          </cell>
          <cell r="J1231">
            <v>0.046263629297744115</v>
          </cell>
          <cell r="K1231">
            <v>5.433831375834583</v>
          </cell>
          <cell r="L1231">
            <v>0.06961618538160827</v>
          </cell>
          <cell r="M1231">
            <v>8.176673947431649</v>
          </cell>
          <cell r="N1231">
            <v>0.1816743328950145</v>
          </cell>
          <cell r="O1231">
            <v>21.33831057471497</v>
          </cell>
          <cell r="P1231" t="str">
            <v>G3</v>
          </cell>
          <cell r="Q1231" t="str">
            <v>MAJOR</v>
          </cell>
          <cell r="R1231" t="str">
            <v>Highly permeable geology and unlikely to be concerns over groundwater pollution</v>
          </cell>
        </row>
        <row r="1232">
          <cell r="A1232" t="str">
            <v>WGN023</v>
          </cell>
          <cell r="B1232">
            <v>614</v>
          </cell>
          <cell r="C1232">
            <v>2.91380523745</v>
          </cell>
          <cell r="D1232">
            <v>0</v>
          </cell>
          <cell r="E1232">
            <v>0</v>
          </cell>
          <cell r="F1232">
            <v>0</v>
          </cell>
          <cell r="G1232">
            <v>0</v>
          </cell>
          <cell r="H1232">
            <v>0</v>
          </cell>
          <cell r="I1232">
            <v>0</v>
          </cell>
          <cell r="J1232">
            <v>0.014351150692577698</v>
          </cell>
          <cell r="K1232">
            <v>0.4925226472973543</v>
          </cell>
          <cell r="L1232">
            <v>0.017151150692577697</v>
          </cell>
          <cell r="M1232">
            <v>0.5886169216851099</v>
          </cell>
          <cell r="N1232">
            <v>0.036787241994648015</v>
          </cell>
          <cell r="O1232">
            <v>1.2625154736437416</v>
          </cell>
          <cell r="P1232" t="str">
            <v>G3</v>
          </cell>
          <cell r="Q1232" t="str">
            <v>MAJOR</v>
          </cell>
          <cell r="R1232" t="str">
            <v>Highly permeable geology and unlikely to be concerns over groundwater pollution</v>
          </cell>
        </row>
        <row r="1233">
          <cell r="A1233" t="str">
            <v>WGN024</v>
          </cell>
          <cell r="B1233">
            <v>615</v>
          </cell>
          <cell r="C1233">
            <v>1.7008452886499998</v>
          </cell>
          <cell r="D1233">
            <v>0</v>
          </cell>
          <cell r="E1233">
            <v>0</v>
          </cell>
          <cell r="F1233">
            <v>0</v>
          </cell>
          <cell r="G1233">
            <v>0</v>
          </cell>
          <cell r="H1233">
            <v>0</v>
          </cell>
          <cell r="I1233">
            <v>0</v>
          </cell>
          <cell r="J1233">
            <v>0.039621847815699975</v>
          </cell>
          <cell r="K1233">
            <v>2.3295386170689723</v>
          </cell>
          <cell r="L1233">
            <v>0.09161965699208138</v>
          </cell>
          <cell r="M1233">
            <v>5.38671315983137</v>
          </cell>
          <cell r="N1233">
            <v>0.2586736598906281</v>
          </cell>
          <cell r="O1233">
            <v>15.208535521531378</v>
          </cell>
          <cell r="P1233" t="str">
            <v>G3</v>
          </cell>
          <cell r="Q1233" t="str">
            <v>MAJOR</v>
          </cell>
          <cell r="R1233" t="str">
            <v>Highly permeable geology and unlikely to be concerns over groundwater pollution</v>
          </cell>
        </row>
        <row r="1234">
          <cell r="A1234" t="str">
            <v>WGN025</v>
          </cell>
          <cell r="B1234">
            <v>626</v>
          </cell>
          <cell r="C1234">
            <v>0.07076901925019999</v>
          </cell>
          <cell r="D1234">
            <v>0</v>
          </cell>
          <cell r="E1234">
            <v>0</v>
          </cell>
          <cell r="F1234">
            <v>0</v>
          </cell>
          <cell r="G1234">
            <v>0</v>
          </cell>
          <cell r="H1234">
            <v>0</v>
          </cell>
          <cell r="I1234">
            <v>0</v>
          </cell>
          <cell r="J1234">
            <v>0</v>
          </cell>
          <cell r="K1234">
            <v>0</v>
          </cell>
          <cell r="L1234">
            <v>0</v>
          </cell>
          <cell r="M1234">
            <v>0</v>
          </cell>
          <cell r="N1234">
            <v>0</v>
          </cell>
          <cell r="O1234">
            <v>0</v>
          </cell>
          <cell r="P1234" t="str">
            <v>G3</v>
          </cell>
          <cell r="Q1234" t="str">
            <v>MAJOR</v>
          </cell>
          <cell r="R1234" t="str">
            <v>Highly permeable geology and unlikely to be concerns over groundwater pollution</v>
          </cell>
        </row>
        <row r="1235">
          <cell r="A1235" t="str">
            <v>WGN026</v>
          </cell>
          <cell r="B1235">
            <v>616</v>
          </cell>
          <cell r="C1235">
            <v>0.24207953465</v>
          </cell>
          <cell r="D1235">
            <v>0</v>
          </cell>
          <cell r="E1235">
            <v>0</v>
          </cell>
          <cell r="F1235">
            <v>0</v>
          </cell>
          <cell r="G1235">
            <v>0</v>
          </cell>
          <cell r="H1235">
            <v>0</v>
          </cell>
          <cell r="I1235">
            <v>0</v>
          </cell>
          <cell r="J1235">
            <v>0</v>
          </cell>
          <cell r="K1235">
            <v>0</v>
          </cell>
          <cell r="L1235">
            <v>0</v>
          </cell>
          <cell r="M1235">
            <v>0</v>
          </cell>
          <cell r="N1235">
            <v>0.0005023752200145169</v>
          </cell>
          <cell r="O1235">
            <v>0.20752486191815178</v>
          </cell>
          <cell r="P1235" t="str">
            <v>G3</v>
          </cell>
          <cell r="Q1235" t="str">
            <v>MAJOR</v>
          </cell>
          <cell r="R1235" t="str">
            <v>Highly permeable geology and unlikely to be concerns over groundwater pollution</v>
          </cell>
        </row>
        <row r="1236">
          <cell r="A1236" t="str">
            <v>WGN027</v>
          </cell>
          <cell r="B1236">
            <v>617</v>
          </cell>
          <cell r="C1236">
            <v>1.1513847474</v>
          </cell>
          <cell r="D1236">
            <v>0.08025670633940106</v>
          </cell>
          <cell r="E1236">
            <v>6.970450713424229</v>
          </cell>
          <cell r="F1236">
            <v>0.10138159975420308</v>
          </cell>
          <cell r="G1236">
            <v>8.805188707175251</v>
          </cell>
          <cell r="H1236">
            <v>0.14195803675927526</v>
          </cell>
          <cell r="I1236">
            <v>12.32933101466194</v>
          </cell>
          <cell r="J1236">
            <v>0.009414303273923712</v>
          </cell>
          <cell r="K1236">
            <v>0.8176505112806667</v>
          </cell>
          <cell r="L1236">
            <v>0.012548144627890436</v>
          </cell>
          <cell r="M1236">
            <v>1.0898307152518767</v>
          </cell>
          <cell r="N1236">
            <v>0.026448963710078856</v>
          </cell>
          <cell r="O1236">
            <v>2.2971438322250313</v>
          </cell>
          <cell r="P1236" t="str">
            <v>G3</v>
          </cell>
          <cell r="Q1236" t="str">
            <v>MAJOR</v>
          </cell>
          <cell r="R1236" t="str">
            <v>Highly permeable geology and unlikely to be concerns over groundwater pollution</v>
          </cell>
        </row>
        <row r="1237">
          <cell r="A1237" t="str">
            <v>WGN028</v>
          </cell>
          <cell r="B1237">
            <v>618</v>
          </cell>
          <cell r="C1237">
            <v>12.2490235751</v>
          </cell>
          <cell r="D1237">
            <v>0.002559308454738733</v>
          </cell>
          <cell r="E1237">
            <v>0.020893979336780232</v>
          </cell>
          <cell r="F1237">
            <v>0.00326796401673171</v>
          </cell>
          <cell r="G1237">
            <v>0.026679383843907993</v>
          </cell>
          <cell r="H1237">
            <v>0.010982495326101993</v>
          </cell>
          <cell r="I1237">
            <v>0.08966016971693462</v>
          </cell>
          <cell r="J1237">
            <v>0.26069210742180315</v>
          </cell>
          <cell r="K1237">
            <v>2.128268476450172</v>
          </cell>
          <cell r="L1237">
            <v>0.410350536467632</v>
          </cell>
          <cell r="M1237">
            <v>3.3500673253809286</v>
          </cell>
          <cell r="N1237">
            <v>1.2820425506723498</v>
          </cell>
          <cell r="O1237">
            <v>10.466487739304425</v>
          </cell>
          <cell r="P1237" t="str">
            <v>G3</v>
          </cell>
          <cell r="Q1237" t="str">
            <v>MAJOR</v>
          </cell>
          <cell r="R1237" t="str">
            <v>Highly permeable geology and unlikely to be concerns over groundwater pollution</v>
          </cell>
        </row>
        <row r="1238">
          <cell r="A1238" t="str">
            <v>WGN029</v>
          </cell>
          <cell r="B1238">
            <v>619</v>
          </cell>
          <cell r="C1238">
            <v>0.49459135605</v>
          </cell>
          <cell r="D1238">
            <v>0</v>
          </cell>
          <cell r="E1238">
            <v>0</v>
          </cell>
          <cell r="F1238">
            <v>0</v>
          </cell>
          <cell r="G1238">
            <v>0</v>
          </cell>
          <cell r="H1238">
            <v>0</v>
          </cell>
          <cell r="I1238">
            <v>0</v>
          </cell>
          <cell r="J1238">
            <v>0</v>
          </cell>
          <cell r="K1238">
            <v>0</v>
          </cell>
          <cell r="L1238">
            <v>0.011101935364683591</v>
          </cell>
          <cell r="M1238">
            <v>2.244668296136024</v>
          </cell>
          <cell r="N1238">
            <v>0.07345239644371701</v>
          </cell>
          <cell r="O1238">
            <v>14.851128218320792</v>
          </cell>
          <cell r="P1238" t="str">
            <v>G3</v>
          </cell>
          <cell r="Q1238" t="str">
            <v>MAJOR</v>
          </cell>
          <cell r="R1238" t="str">
            <v>Highly permeable geology and unlikely to be concerns over groundwater pollution</v>
          </cell>
        </row>
        <row r="1239">
          <cell r="A1239" t="str">
            <v>WGN031</v>
          </cell>
          <cell r="B1239">
            <v>620</v>
          </cell>
          <cell r="C1239">
            <v>0.41265264415</v>
          </cell>
          <cell r="D1239">
            <v>0</v>
          </cell>
          <cell r="E1239">
            <v>0</v>
          </cell>
          <cell r="F1239">
            <v>0</v>
          </cell>
          <cell r="G1239">
            <v>0</v>
          </cell>
          <cell r="H1239">
            <v>0</v>
          </cell>
          <cell r="I1239">
            <v>0</v>
          </cell>
          <cell r="J1239">
            <v>0</v>
          </cell>
          <cell r="K1239">
            <v>0</v>
          </cell>
          <cell r="L1239">
            <v>0</v>
          </cell>
          <cell r="M1239">
            <v>0</v>
          </cell>
          <cell r="N1239">
            <v>0</v>
          </cell>
          <cell r="O1239">
            <v>0</v>
          </cell>
          <cell r="P1239" t="str">
            <v>G3</v>
          </cell>
          <cell r="Q1239" t="str">
            <v>MAJOR</v>
          </cell>
          <cell r="R1239" t="str">
            <v>Highly permeable geology and unlikely to be concerns over groundwater pollution</v>
          </cell>
        </row>
        <row r="1240">
          <cell r="A1240" t="str">
            <v>WGN033</v>
          </cell>
          <cell r="B1240">
            <v>621</v>
          </cell>
          <cell r="C1240">
            <v>1.9972211780500002</v>
          </cell>
          <cell r="D1240">
            <v>0</v>
          </cell>
          <cell r="E1240">
            <v>0</v>
          </cell>
          <cell r="F1240">
            <v>0</v>
          </cell>
          <cell r="G1240">
            <v>0</v>
          </cell>
          <cell r="H1240">
            <v>0</v>
          </cell>
          <cell r="I1240">
            <v>0</v>
          </cell>
          <cell r="J1240">
            <v>0.009004257782802082</v>
          </cell>
          <cell r="K1240">
            <v>0.45083929019786617</v>
          </cell>
          <cell r="L1240">
            <v>0.012305038492465633</v>
          </cell>
          <cell r="M1240">
            <v>0.6161079517732602</v>
          </cell>
          <cell r="N1240">
            <v>0.023416469962234475</v>
          </cell>
          <cell r="O1240">
            <v>1.1724525165058233</v>
          </cell>
          <cell r="P1240" t="str">
            <v>G3</v>
          </cell>
          <cell r="Q1240" t="str">
            <v>MAJOR</v>
          </cell>
          <cell r="R1240" t="str">
            <v>Highly permeable geology and unlikely to be concerns over groundwater pollution</v>
          </cell>
        </row>
        <row r="1241">
          <cell r="A1241" t="str">
            <v>WGN034</v>
          </cell>
          <cell r="B1241">
            <v>622</v>
          </cell>
          <cell r="C1241">
            <v>3.0739274326499997</v>
          </cell>
          <cell r="D1241">
            <v>0</v>
          </cell>
          <cell r="E1241">
            <v>0</v>
          </cell>
          <cell r="F1241">
            <v>0</v>
          </cell>
          <cell r="G1241">
            <v>0</v>
          </cell>
          <cell r="H1241">
            <v>0</v>
          </cell>
          <cell r="I1241">
            <v>0</v>
          </cell>
          <cell r="J1241">
            <v>0</v>
          </cell>
          <cell r="K1241">
            <v>0</v>
          </cell>
          <cell r="L1241">
            <v>0</v>
          </cell>
          <cell r="M1241">
            <v>0</v>
          </cell>
          <cell r="N1241">
            <v>0.012</v>
          </cell>
          <cell r="O1241">
            <v>0.3903800679398254</v>
          </cell>
          <cell r="P1241" t="str">
            <v>G3</v>
          </cell>
          <cell r="Q1241" t="str">
            <v>MAJOR</v>
          </cell>
          <cell r="R1241" t="str">
            <v>Highly permeable geology and unlikely to be concerns over groundwater pollution</v>
          </cell>
        </row>
        <row r="1242">
          <cell r="A1242" t="str">
            <v>WGN036</v>
          </cell>
          <cell r="B1242">
            <v>623</v>
          </cell>
          <cell r="C1242">
            <v>0.7130609983</v>
          </cell>
          <cell r="D1242">
            <v>0</v>
          </cell>
          <cell r="E1242">
            <v>0</v>
          </cell>
          <cell r="F1242">
            <v>0</v>
          </cell>
          <cell r="G1242">
            <v>0</v>
          </cell>
          <cell r="H1242">
            <v>0</v>
          </cell>
          <cell r="I1242">
            <v>0</v>
          </cell>
          <cell r="J1242">
            <v>0.0013413501438992444</v>
          </cell>
          <cell r="K1242">
            <v>0.1881115566686638</v>
          </cell>
          <cell r="L1242">
            <v>0.0028224899884265755</v>
          </cell>
          <cell r="M1242">
            <v>0.3958272847842806</v>
          </cell>
          <cell r="N1242">
            <v>0.006836036505913578</v>
          </cell>
          <cell r="O1242">
            <v>0.9586888810650545</v>
          </cell>
          <cell r="P1242" t="str">
            <v>G3</v>
          </cell>
          <cell r="Q1242" t="str">
            <v>MAJOR</v>
          </cell>
          <cell r="R1242" t="str">
            <v>Highly permeable geology and unlikely to be concerns over groundwater pollution</v>
          </cell>
        </row>
        <row r="1243">
          <cell r="A1243" t="str">
            <v>WGN037</v>
          </cell>
          <cell r="B1243">
            <v>624</v>
          </cell>
          <cell r="C1243">
            <v>0.3196871889</v>
          </cell>
          <cell r="D1243">
            <v>0</v>
          </cell>
          <cell r="E1243">
            <v>0</v>
          </cell>
          <cell r="F1243">
            <v>0</v>
          </cell>
          <cell r="G1243">
            <v>0</v>
          </cell>
          <cell r="H1243">
            <v>0</v>
          </cell>
          <cell r="I1243">
            <v>0</v>
          </cell>
          <cell r="J1243">
            <v>0</v>
          </cell>
          <cell r="K1243">
            <v>0</v>
          </cell>
          <cell r="L1243">
            <v>0</v>
          </cell>
          <cell r="M1243">
            <v>0</v>
          </cell>
          <cell r="N1243">
            <v>0</v>
          </cell>
          <cell r="O1243">
            <v>0</v>
          </cell>
          <cell r="P1243" t="str">
            <v>G3</v>
          </cell>
          <cell r="Q1243" t="str">
            <v>MAJOR</v>
          </cell>
          <cell r="R1243" t="str">
            <v>Highly permeable geology and unlikely to be concerns over groundwater pollution</v>
          </cell>
        </row>
        <row r="1244">
          <cell r="A1244" t="str">
            <v>WGN038</v>
          </cell>
          <cell r="B1244">
            <v>625</v>
          </cell>
          <cell r="C1244">
            <v>0.31429511395</v>
          </cell>
          <cell r="D1244">
            <v>0</v>
          </cell>
          <cell r="E1244">
            <v>0</v>
          </cell>
          <cell r="F1244">
            <v>0</v>
          </cell>
          <cell r="G1244">
            <v>0</v>
          </cell>
          <cell r="H1244">
            <v>0</v>
          </cell>
          <cell r="I1244">
            <v>0</v>
          </cell>
          <cell r="J1244">
            <v>0</v>
          </cell>
          <cell r="K1244">
            <v>0</v>
          </cell>
          <cell r="L1244">
            <v>0</v>
          </cell>
          <cell r="M1244">
            <v>0</v>
          </cell>
          <cell r="N1244">
            <v>0</v>
          </cell>
          <cell r="O1244">
            <v>0</v>
          </cell>
          <cell r="P1244" t="str">
            <v>G3</v>
          </cell>
          <cell r="Q1244" t="str">
            <v>MAJOR</v>
          </cell>
          <cell r="R1244" t="str">
            <v>Highly permeable geology and unlikely to be concerns over groundwater pollution</v>
          </cell>
        </row>
        <row r="1245">
          <cell r="A1245" t="str">
            <v>WGN039</v>
          </cell>
          <cell r="B1245">
            <v>627</v>
          </cell>
          <cell r="C1245">
            <v>7.89677045813</v>
          </cell>
          <cell r="D1245">
            <v>0</v>
          </cell>
          <cell r="E1245">
            <v>0</v>
          </cell>
          <cell r="F1245">
            <v>0</v>
          </cell>
          <cell r="G1245">
            <v>0</v>
          </cell>
          <cell r="H1245">
            <v>0</v>
          </cell>
          <cell r="I1245">
            <v>0</v>
          </cell>
          <cell r="J1245">
            <v>0.35877540957609105</v>
          </cell>
          <cell r="K1245">
            <v>4.543318201768411</v>
          </cell>
          <cell r="L1245">
            <v>0.61718273798326</v>
          </cell>
          <cell r="M1245">
            <v>7.815634774439327</v>
          </cell>
          <cell r="N1245">
            <v>1.1709407530346252</v>
          </cell>
          <cell r="O1245">
            <v>14.828096615485398</v>
          </cell>
          <cell r="P1245" t="str">
            <v>G3</v>
          </cell>
          <cell r="Q1245" t="str">
            <v>MAJOR</v>
          </cell>
          <cell r="R1245" t="str">
            <v>Highly permeable geology and unlikely to be concerns over groundwater pollution</v>
          </cell>
        </row>
        <row r="1246">
          <cell r="A1246" t="str">
            <v>WGN040</v>
          </cell>
          <cell r="B1246">
            <v>628</v>
          </cell>
          <cell r="C1246">
            <v>1.43726786581</v>
          </cell>
          <cell r="D1246">
            <v>0</v>
          </cell>
          <cell r="E1246">
            <v>0</v>
          </cell>
          <cell r="F1246">
            <v>0</v>
          </cell>
          <cell r="G1246">
            <v>0</v>
          </cell>
          <cell r="H1246">
            <v>0</v>
          </cell>
          <cell r="I1246">
            <v>0</v>
          </cell>
          <cell r="J1246">
            <v>0</v>
          </cell>
          <cell r="K1246">
            <v>0</v>
          </cell>
          <cell r="L1246">
            <v>1.8787999894179405E-07</v>
          </cell>
          <cell r="M1246">
            <v>1.3072023901119549E-05</v>
          </cell>
          <cell r="N1246">
            <v>0.006868138166727226</v>
          </cell>
          <cell r="O1246">
            <v>0.4778606918103297</v>
          </cell>
          <cell r="P1246" t="str">
            <v>G3</v>
          </cell>
          <cell r="Q1246" t="str">
            <v>MAJOR</v>
          </cell>
          <cell r="R1246" t="str">
            <v>Highly permeable geology and unlikely to be concerns over groundwater pollution</v>
          </cell>
        </row>
        <row r="1247">
          <cell r="A1247" t="str">
            <v>WHIT001</v>
          </cell>
          <cell r="B1247">
            <v>1109</v>
          </cell>
          <cell r="C1247">
            <v>3.48176720435</v>
          </cell>
          <cell r="D1247">
            <v>0</v>
          </cell>
          <cell r="E1247">
            <v>0</v>
          </cell>
          <cell r="F1247">
            <v>0</v>
          </cell>
          <cell r="G1247">
            <v>0</v>
          </cell>
          <cell r="H1247">
            <v>0</v>
          </cell>
          <cell r="I1247">
            <v>0</v>
          </cell>
          <cell r="J1247">
            <v>0.11843500160723792</v>
          </cell>
          <cell r="K1247">
            <v>3.401577263961511</v>
          </cell>
          <cell r="L1247">
            <v>0.17881702837333854</v>
          </cell>
          <cell r="M1247">
            <v>5.1358123010042345</v>
          </cell>
          <cell r="N1247">
            <v>0.393168051369939</v>
          </cell>
          <cell r="O1247">
            <v>11.29219813658789</v>
          </cell>
          <cell r="P1247" t="str">
            <v>M4</v>
          </cell>
          <cell r="Q1247" t="str">
            <v>MINOR</v>
          </cell>
          <cell r="R1247" t="str">
            <v>Infiltration or attenuation depending on site characteristics, and not in any SPZ</v>
          </cell>
        </row>
        <row r="1248">
          <cell r="A1248" t="str">
            <v>WHIT002</v>
          </cell>
          <cell r="B1248">
            <v>1110</v>
          </cell>
          <cell r="C1248">
            <v>3.2336312397</v>
          </cell>
          <cell r="D1248">
            <v>0</v>
          </cell>
          <cell r="E1248">
            <v>0</v>
          </cell>
          <cell r="F1248">
            <v>0</v>
          </cell>
          <cell r="G1248">
            <v>0</v>
          </cell>
          <cell r="H1248">
            <v>0</v>
          </cell>
          <cell r="I1248">
            <v>0</v>
          </cell>
          <cell r="J1248">
            <v>0.05025101080154456</v>
          </cell>
          <cell r="K1248">
            <v>1.5540117928291226</v>
          </cell>
          <cell r="L1248">
            <v>0.08786813883010096</v>
          </cell>
          <cell r="M1248">
            <v>2.7173209409695374</v>
          </cell>
          <cell r="N1248">
            <v>0.21614410414002222</v>
          </cell>
          <cell r="O1248">
            <v>6.6842533399100565</v>
          </cell>
          <cell r="P1248" t="str">
            <v>M4</v>
          </cell>
          <cell r="Q1248" t="str">
            <v>MINOR</v>
          </cell>
          <cell r="R1248" t="str">
            <v>Infiltration or attenuation depending on site characteristics, and not in any SPZ</v>
          </cell>
        </row>
        <row r="1249">
          <cell r="A1249" t="str">
            <v>WHIT003</v>
          </cell>
          <cell r="B1249">
            <v>1115</v>
          </cell>
          <cell r="C1249">
            <v>4.355290982880001</v>
          </cell>
          <cell r="D1249">
            <v>0</v>
          </cell>
          <cell r="E1249">
            <v>0</v>
          </cell>
          <cell r="F1249">
            <v>0</v>
          </cell>
          <cell r="G1249">
            <v>0</v>
          </cell>
          <cell r="H1249">
            <v>0</v>
          </cell>
          <cell r="I1249">
            <v>0</v>
          </cell>
          <cell r="J1249">
            <v>0.14789860977960947</v>
          </cell>
          <cell r="K1249">
            <v>3.3958376228127323</v>
          </cell>
          <cell r="L1249">
            <v>0.1996779193265498</v>
          </cell>
          <cell r="M1249">
            <v>4.584720518363846</v>
          </cell>
          <cell r="N1249">
            <v>0.30861020115560595</v>
          </cell>
          <cell r="O1249">
            <v>7.085868713909281</v>
          </cell>
          <cell r="P1249" t="str">
            <v>M4</v>
          </cell>
          <cell r="Q1249" t="str">
            <v>MINOR</v>
          </cell>
          <cell r="R1249" t="str">
            <v>Infiltration or attenuation depending on site characteristics, and not in any SPZ</v>
          </cell>
        </row>
        <row r="1250">
          <cell r="A1250" t="str">
            <v>WHIT003b</v>
          </cell>
          <cell r="B1250">
            <v>1116</v>
          </cell>
          <cell r="C1250">
            <v>3.3511143089099997</v>
          </cell>
          <cell r="D1250">
            <v>0</v>
          </cell>
          <cell r="E1250">
            <v>0</v>
          </cell>
          <cell r="F1250">
            <v>0</v>
          </cell>
          <cell r="G1250">
            <v>0</v>
          </cell>
          <cell r="H1250">
            <v>0</v>
          </cell>
          <cell r="I1250">
            <v>0</v>
          </cell>
          <cell r="J1250">
            <v>0.08749245001773583</v>
          </cell>
          <cell r="K1250">
            <v>2.610846481276673</v>
          </cell>
          <cell r="L1250">
            <v>0.13239794254064882</v>
          </cell>
          <cell r="M1250">
            <v>3.9508632155169074</v>
          </cell>
          <cell r="N1250">
            <v>0.1987003515002252</v>
          </cell>
          <cell r="O1250">
            <v>5.929381488775758</v>
          </cell>
          <cell r="P1250" t="str">
            <v>M4</v>
          </cell>
          <cell r="Q1250" t="str">
            <v>MINOR</v>
          </cell>
          <cell r="R1250" t="str">
            <v>Infiltration or attenuation depending on site characteristics, and not in any SPZ</v>
          </cell>
        </row>
        <row r="1251">
          <cell r="A1251" t="str">
            <v>WHIT003c</v>
          </cell>
          <cell r="B1251">
            <v>1117</v>
          </cell>
          <cell r="C1251">
            <v>7.11644195554</v>
          </cell>
          <cell r="D1251">
            <v>0</v>
          </cell>
          <cell r="E1251">
            <v>0</v>
          </cell>
          <cell r="F1251">
            <v>0</v>
          </cell>
          <cell r="G1251">
            <v>0</v>
          </cell>
          <cell r="H1251">
            <v>0</v>
          </cell>
          <cell r="I1251">
            <v>0</v>
          </cell>
          <cell r="J1251">
            <v>0.05595293743557911</v>
          </cell>
          <cell r="K1251">
            <v>0.7862487712981474</v>
          </cell>
          <cell r="L1251">
            <v>0.07155862597415835</v>
          </cell>
          <cell r="M1251">
            <v>1.0055393751712043</v>
          </cell>
          <cell r="N1251">
            <v>0.3006860579014234</v>
          </cell>
          <cell r="O1251">
            <v>4.225230245394548</v>
          </cell>
          <cell r="P1251" t="str">
            <v>Poor</v>
          </cell>
          <cell r="Q1251" t="str">
            <v>NONE</v>
          </cell>
          <cell r="R1251" t="str">
            <v>Geology has very low permeability and infiltraion SUDS are likely to be less suitable, although site investigations should be carried out to confirm this</v>
          </cell>
        </row>
        <row r="1252">
          <cell r="A1252" t="str">
            <v>WHIT003d</v>
          </cell>
          <cell r="B1252">
            <v>1118</v>
          </cell>
          <cell r="C1252">
            <v>5.0257444731700005</v>
          </cell>
          <cell r="D1252">
            <v>0</v>
          </cell>
          <cell r="E1252">
            <v>0</v>
          </cell>
          <cell r="F1252">
            <v>0</v>
          </cell>
          <cell r="G1252">
            <v>0</v>
          </cell>
          <cell r="H1252">
            <v>0</v>
          </cell>
          <cell r="I1252">
            <v>0</v>
          </cell>
          <cell r="J1252">
            <v>0.05595293743557911</v>
          </cell>
          <cell r="K1252">
            <v>1.1133263486491318</v>
          </cell>
          <cell r="L1252">
            <v>0.07155862597415835</v>
          </cell>
          <cell r="M1252">
            <v>1.4238413105993544</v>
          </cell>
          <cell r="N1252">
            <v>0.2730860579014234</v>
          </cell>
          <cell r="O1252">
            <v>5.433743385866446</v>
          </cell>
          <cell r="P1252" t="str">
            <v>Poor</v>
          </cell>
          <cell r="Q1252" t="str">
            <v>NONE</v>
          </cell>
          <cell r="R1252" t="str">
            <v>Geology has very low permeability and infiltraion SUDS are likely to be less suitable, although site investigations should be carried out to confirm this</v>
          </cell>
        </row>
        <row r="1253">
          <cell r="A1253" t="str">
            <v>WHIT004</v>
          </cell>
          <cell r="B1253">
            <v>1111</v>
          </cell>
          <cell r="C1253">
            <v>2.16636208215</v>
          </cell>
          <cell r="D1253">
            <v>0</v>
          </cell>
          <cell r="E1253">
            <v>0</v>
          </cell>
          <cell r="F1253">
            <v>0</v>
          </cell>
          <cell r="G1253">
            <v>0</v>
          </cell>
          <cell r="H1253">
            <v>0</v>
          </cell>
          <cell r="I1253">
            <v>0</v>
          </cell>
          <cell r="J1253">
            <v>0.040000953210002355</v>
          </cell>
          <cell r="K1253">
            <v>1.8464574107714955</v>
          </cell>
          <cell r="L1253">
            <v>0.0625733586710071</v>
          </cell>
          <cell r="M1253">
            <v>2.8884072144074064</v>
          </cell>
          <cell r="N1253">
            <v>0.1555500918957779</v>
          </cell>
          <cell r="O1253">
            <v>7.1802443911593326</v>
          </cell>
          <cell r="P1253" t="str">
            <v>M4</v>
          </cell>
          <cell r="Q1253" t="str">
            <v>MINOR</v>
          </cell>
          <cell r="R1253" t="str">
            <v>Infiltration or attenuation depending on site characteristics, and not in any SPZ</v>
          </cell>
        </row>
        <row r="1254">
          <cell r="A1254" t="str">
            <v>WHIT005</v>
          </cell>
          <cell r="B1254">
            <v>1112</v>
          </cell>
          <cell r="C1254">
            <v>2.2469002146899997</v>
          </cell>
          <cell r="D1254">
            <v>0</v>
          </cell>
          <cell r="E1254">
            <v>0</v>
          </cell>
          <cell r="F1254">
            <v>0</v>
          </cell>
          <cell r="G1254">
            <v>0</v>
          </cell>
          <cell r="H1254">
            <v>0</v>
          </cell>
          <cell r="I1254">
            <v>0</v>
          </cell>
          <cell r="J1254">
            <v>0</v>
          </cell>
          <cell r="K1254">
            <v>0</v>
          </cell>
          <cell r="L1254">
            <v>0</v>
          </cell>
          <cell r="M1254">
            <v>0</v>
          </cell>
          <cell r="N1254">
            <v>0.0144</v>
          </cell>
          <cell r="O1254">
            <v>0.6408829331117731</v>
          </cell>
          <cell r="P1254" t="str">
            <v>M4</v>
          </cell>
          <cell r="Q1254" t="str">
            <v>MINOR</v>
          </cell>
          <cell r="R1254" t="str">
            <v>Infiltration or attenuation depending on site characteristics, and not in any SPZ</v>
          </cell>
        </row>
        <row r="1255">
          <cell r="A1255" t="str">
            <v>WHIT006</v>
          </cell>
          <cell r="B1255">
            <v>1113</v>
          </cell>
          <cell r="C1255">
            <v>13.048381153200001</v>
          </cell>
          <cell r="D1255">
            <v>0</v>
          </cell>
          <cell r="E1255">
            <v>0</v>
          </cell>
          <cell r="F1255">
            <v>0</v>
          </cell>
          <cell r="G1255">
            <v>0</v>
          </cell>
          <cell r="H1255">
            <v>0</v>
          </cell>
          <cell r="I1255">
            <v>0</v>
          </cell>
          <cell r="J1255">
            <v>0.15976930103609266</v>
          </cell>
          <cell r="K1255">
            <v>1.2244377226588805</v>
          </cell>
          <cell r="L1255">
            <v>0.2294936373458806</v>
          </cell>
          <cell r="M1255">
            <v>1.7587901108299502</v>
          </cell>
          <cell r="N1255">
            <v>0.4671242394763696</v>
          </cell>
          <cell r="O1255">
            <v>3.579940177956953</v>
          </cell>
          <cell r="P1255" t="str">
            <v>Poor</v>
          </cell>
          <cell r="Q1255" t="str">
            <v>NONE</v>
          </cell>
          <cell r="R1255" t="str">
            <v>Geology has very low permeability and infiltraion SUDS are likely to be less suitable, although site investigations should be carried out to confirm this</v>
          </cell>
        </row>
        <row r="1256">
          <cell r="A1256" t="str">
            <v>WHIT007</v>
          </cell>
          <cell r="B1256">
            <v>1114</v>
          </cell>
          <cell r="C1256">
            <v>7.94449899165</v>
          </cell>
          <cell r="D1256">
            <v>0</v>
          </cell>
          <cell r="E1256">
            <v>0</v>
          </cell>
          <cell r="F1256">
            <v>0</v>
          </cell>
          <cell r="G1256">
            <v>0</v>
          </cell>
          <cell r="H1256">
            <v>0.40666758494362787</v>
          </cell>
          <cell r="I1256">
            <v>5.1188575311174755</v>
          </cell>
          <cell r="J1256">
            <v>0</v>
          </cell>
          <cell r="K1256">
            <v>0</v>
          </cell>
          <cell r="L1256">
            <v>0.007285114775785436</v>
          </cell>
          <cell r="M1256">
            <v>0.09170011580896915</v>
          </cell>
          <cell r="N1256">
            <v>0.11708497855738255</v>
          </cell>
          <cell r="O1256">
            <v>1.4737868137492844</v>
          </cell>
          <cell r="P1256" t="str">
            <v>M4</v>
          </cell>
          <cell r="Q1256" t="str">
            <v>MINOR</v>
          </cell>
          <cell r="R1256" t="str">
            <v>Infiltration or attenuation depending on site characteristics, and not in any SPZ</v>
          </cell>
        </row>
        <row r="1257">
          <cell r="A1257" t="str">
            <v>WHIT008</v>
          </cell>
          <cell r="B1257">
            <v>1107</v>
          </cell>
          <cell r="C1257">
            <v>2.44910154055</v>
          </cell>
          <cell r="D1257">
            <v>0</v>
          </cell>
          <cell r="E1257">
            <v>0</v>
          </cell>
          <cell r="F1257">
            <v>0</v>
          </cell>
          <cell r="G1257">
            <v>0</v>
          </cell>
          <cell r="H1257">
            <v>0</v>
          </cell>
          <cell r="I1257">
            <v>0</v>
          </cell>
          <cell r="J1257">
            <v>0.0074369667301147704</v>
          </cell>
          <cell r="K1257">
            <v>0.303661020459145</v>
          </cell>
          <cell r="L1257">
            <v>0.017915802300689655</v>
          </cell>
          <cell r="M1257">
            <v>0.7315255004358155</v>
          </cell>
          <cell r="N1257">
            <v>0.06534249410841815</v>
          </cell>
          <cell r="O1257">
            <v>2.6680189868217576</v>
          </cell>
          <cell r="P1257" t="str">
            <v>M4</v>
          </cell>
          <cell r="Q1257" t="str">
            <v>MINOR</v>
          </cell>
          <cell r="R1257" t="str">
            <v>Infiltration or attenuation depending on site characteristics, and not in any SPZ</v>
          </cell>
        </row>
        <row r="1258">
          <cell r="A1258" t="str">
            <v>WHIT009</v>
          </cell>
          <cell r="B1258">
            <v>1099</v>
          </cell>
          <cell r="C1258">
            <v>9.40325206876</v>
          </cell>
          <cell r="D1258">
            <v>0</v>
          </cell>
          <cell r="E1258">
            <v>0</v>
          </cell>
          <cell r="F1258">
            <v>0</v>
          </cell>
          <cell r="G1258">
            <v>0</v>
          </cell>
          <cell r="H1258">
            <v>0</v>
          </cell>
          <cell r="I1258">
            <v>0</v>
          </cell>
          <cell r="J1258">
            <v>0</v>
          </cell>
          <cell r="K1258">
            <v>0</v>
          </cell>
          <cell r="L1258">
            <v>0.010275385816198626</v>
          </cell>
          <cell r="M1258">
            <v>0.10927480983239912</v>
          </cell>
          <cell r="N1258">
            <v>0.09940854044321416</v>
          </cell>
          <cell r="O1258">
            <v>1.0571719200581113</v>
          </cell>
          <cell r="P1258" t="str">
            <v>M4</v>
          </cell>
          <cell r="Q1258" t="str">
            <v>MINOR</v>
          </cell>
          <cell r="R1258" t="str">
            <v>Infiltration or attenuation depending on site characteristics, and not in any SPZ</v>
          </cell>
        </row>
        <row r="1259">
          <cell r="A1259" t="str">
            <v>WHIT009</v>
          </cell>
          <cell r="B1259">
            <v>1103</v>
          </cell>
          <cell r="C1259">
            <v>4.32376603322</v>
          </cell>
          <cell r="D1259">
            <v>0</v>
          </cell>
          <cell r="E1259">
            <v>0</v>
          </cell>
          <cell r="F1259">
            <v>0</v>
          </cell>
          <cell r="G1259">
            <v>0</v>
          </cell>
          <cell r="H1259">
            <v>0</v>
          </cell>
          <cell r="I1259">
            <v>0</v>
          </cell>
          <cell r="J1259">
            <v>0</v>
          </cell>
          <cell r="K1259">
            <v>0</v>
          </cell>
          <cell r="L1259">
            <v>0.0168</v>
          </cell>
          <cell r="M1259">
            <v>0.3885501636981195</v>
          </cell>
          <cell r="N1259">
            <v>0.044</v>
          </cell>
          <cell r="O1259">
            <v>1.0176313811141227</v>
          </cell>
          <cell r="P1259" t="str">
            <v>M4</v>
          </cell>
          <cell r="Q1259" t="str">
            <v>MINOR</v>
          </cell>
          <cell r="R1259" t="str">
            <v>Infiltration or attenuation depending on site characteristics, and not in any SPZ</v>
          </cell>
        </row>
        <row r="1260">
          <cell r="A1260" t="str">
            <v>WHIT009</v>
          </cell>
          <cell r="B1260">
            <v>1104</v>
          </cell>
          <cell r="C1260">
            <v>11.1097247731</v>
          </cell>
          <cell r="D1260">
            <v>0</v>
          </cell>
          <cell r="E1260">
            <v>0</v>
          </cell>
          <cell r="F1260">
            <v>0</v>
          </cell>
          <cell r="G1260">
            <v>0</v>
          </cell>
          <cell r="H1260">
            <v>0</v>
          </cell>
          <cell r="I1260">
            <v>0</v>
          </cell>
          <cell r="J1260">
            <v>0.0412</v>
          </cell>
          <cell r="K1260">
            <v>0.37084627064531467</v>
          </cell>
          <cell r="L1260">
            <v>0.12318525978501343</v>
          </cell>
          <cell r="M1260">
            <v>1.1088056842171479</v>
          </cell>
          <cell r="N1260">
            <v>0.5971974465933779</v>
          </cell>
          <cell r="O1260">
            <v>5.375447716215017</v>
          </cell>
          <cell r="P1260" t="str">
            <v>M4</v>
          </cell>
          <cell r="Q1260" t="str">
            <v>MINOR</v>
          </cell>
          <cell r="R1260" t="str">
            <v>Infiltration or attenuation depending on site characteristics, and not in any SPZ</v>
          </cell>
        </row>
        <row r="1261">
          <cell r="A1261" t="str">
            <v>WHIT009</v>
          </cell>
          <cell r="B1261">
            <v>1105</v>
          </cell>
          <cell r="C1261">
            <v>4.95771040606</v>
          </cell>
          <cell r="D1261">
            <v>0</v>
          </cell>
          <cell r="E1261">
            <v>0</v>
          </cell>
          <cell r="F1261">
            <v>0</v>
          </cell>
          <cell r="G1261">
            <v>0</v>
          </cell>
          <cell r="H1261">
            <v>0</v>
          </cell>
          <cell r="I1261">
            <v>0</v>
          </cell>
          <cell r="J1261">
            <v>0</v>
          </cell>
          <cell r="K1261">
            <v>0</v>
          </cell>
          <cell r="L1261">
            <v>0</v>
          </cell>
          <cell r="M1261">
            <v>0</v>
          </cell>
          <cell r="N1261">
            <v>0.004391793704989172</v>
          </cell>
          <cell r="O1261">
            <v>0.08858511984929401</v>
          </cell>
          <cell r="P1261" t="str">
            <v>M4</v>
          </cell>
          <cell r="Q1261" t="str">
            <v>MINOR</v>
          </cell>
          <cell r="R1261" t="str">
            <v>Infiltration or attenuation depending on site characteristics, and not in any SPZ</v>
          </cell>
        </row>
        <row r="1262">
          <cell r="A1262" t="str">
            <v>WHIT009</v>
          </cell>
          <cell r="B1262">
            <v>1106</v>
          </cell>
          <cell r="C1262">
            <v>6.8697543875000004</v>
          </cell>
          <cell r="D1262">
            <v>0</v>
          </cell>
          <cell r="E1262">
            <v>0</v>
          </cell>
          <cell r="F1262">
            <v>0</v>
          </cell>
          <cell r="G1262">
            <v>0</v>
          </cell>
          <cell r="H1262">
            <v>0</v>
          </cell>
          <cell r="I1262">
            <v>0</v>
          </cell>
          <cell r="J1262">
            <v>0</v>
          </cell>
          <cell r="K1262">
            <v>0</v>
          </cell>
          <cell r="L1262">
            <v>0.004549621260024078</v>
          </cell>
          <cell r="M1262">
            <v>0.06622684019537049</v>
          </cell>
          <cell r="N1262">
            <v>0.06755036543005735</v>
          </cell>
          <cell r="O1262">
            <v>0.9833010267873621</v>
          </cell>
          <cell r="P1262" t="str">
            <v>M4</v>
          </cell>
          <cell r="Q1262" t="str">
            <v>MINOR</v>
          </cell>
          <cell r="R1262" t="str">
            <v>Infiltration or attenuation depending on site characteristics, and not in any SPZ</v>
          </cell>
        </row>
        <row r="1263">
          <cell r="A1263" t="str">
            <v>WHIT010</v>
          </cell>
          <cell r="B1263">
            <v>1119</v>
          </cell>
          <cell r="C1263">
            <v>0.39297768025</v>
          </cell>
          <cell r="D1263">
            <v>0</v>
          </cell>
          <cell r="E1263">
            <v>0</v>
          </cell>
          <cell r="F1263">
            <v>0</v>
          </cell>
          <cell r="G1263">
            <v>0</v>
          </cell>
          <cell r="H1263">
            <v>0</v>
          </cell>
          <cell r="I1263">
            <v>0</v>
          </cell>
          <cell r="J1263">
            <v>0</v>
          </cell>
          <cell r="K1263">
            <v>0</v>
          </cell>
          <cell r="L1263">
            <v>0.019475413846522537</v>
          </cell>
          <cell r="M1263">
            <v>4.955857501660881</v>
          </cell>
          <cell r="N1263">
            <v>0.058847575289549287</v>
          </cell>
          <cell r="O1263">
            <v>14.97478819970445</v>
          </cell>
          <cell r="P1263" t="str">
            <v>M4</v>
          </cell>
          <cell r="Q1263" t="str">
            <v>MINOR</v>
          </cell>
          <cell r="R1263" t="str">
            <v>Infiltration or attenuation depending on site characteristics, and not in any SPZ</v>
          </cell>
        </row>
        <row r="1264">
          <cell r="A1264" t="str">
            <v>WHIT011</v>
          </cell>
          <cell r="B1264">
            <v>1120</v>
          </cell>
          <cell r="C1264">
            <v>3.6470233126599996</v>
          </cell>
          <cell r="D1264">
            <v>0</v>
          </cell>
          <cell r="E1264">
            <v>0</v>
          </cell>
          <cell r="F1264">
            <v>0</v>
          </cell>
          <cell r="G1264">
            <v>0</v>
          </cell>
          <cell r="H1264">
            <v>0</v>
          </cell>
          <cell r="I1264">
            <v>0</v>
          </cell>
          <cell r="J1264">
            <v>0</v>
          </cell>
          <cell r="K1264">
            <v>0</v>
          </cell>
          <cell r="L1264">
            <v>0</v>
          </cell>
          <cell r="M1264">
            <v>0</v>
          </cell>
          <cell r="N1264">
            <v>0.017506956807639903</v>
          </cell>
          <cell r="O1264">
            <v>0.4800341348756281</v>
          </cell>
          <cell r="P1264" t="str">
            <v>M4</v>
          </cell>
          <cell r="Q1264" t="str">
            <v>MINOR</v>
          </cell>
          <cell r="R1264" t="str">
            <v>Infiltration or attenuation depending on site characteristics, and not in any SPZ</v>
          </cell>
        </row>
        <row r="1265">
          <cell r="A1265" t="str">
            <v>WHIT012</v>
          </cell>
          <cell r="B1265">
            <v>1121</v>
          </cell>
          <cell r="C1265">
            <v>1.01471180045</v>
          </cell>
          <cell r="D1265">
            <v>0</v>
          </cell>
          <cell r="E1265">
            <v>0</v>
          </cell>
          <cell r="F1265">
            <v>0</v>
          </cell>
          <cell r="G1265">
            <v>0</v>
          </cell>
          <cell r="H1265">
            <v>0</v>
          </cell>
          <cell r="I1265">
            <v>0</v>
          </cell>
          <cell r="J1265">
            <v>0</v>
          </cell>
          <cell r="K1265">
            <v>0</v>
          </cell>
          <cell r="L1265">
            <v>0</v>
          </cell>
          <cell r="M1265">
            <v>0</v>
          </cell>
          <cell r="N1265">
            <v>0</v>
          </cell>
          <cell r="O1265">
            <v>0</v>
          </cell>
          <cell r="P1265" t="str">
            <v>M4</v>
          </cell>
          <cell r="Q1265" t="str">
            <v>MINOR</v>
          </cell>
          <cell r="R1265" t="str">
            <v>Infiltration or attenuation depending on site characteristics, and not in any SPZ</v>
          </cell>
        </row>
        <row r="1266">
          <cell r="A1266" t="str">
            <v>WHIT013</v>
          </cell>
          <cell r="B1266">
            <v>1122</v>
          </cell>
          <cell r="C1266">
            <v>0.5419581183500001</v>
          </cell>
          <cell r="D1266">
            <v>0</v>
          </cell>
          <cell r="E1266">
            <v>0</v>
          </cell>
          <cell r="F1266">
            <v>0</v>
          </cell>
          <cell r="G1266">
            <v>0</v>
          </cell>
          <cell r="H1266">
            <v>0</v>
          </cell>
          <cell r="I1266">
            <v>0</v>
          </cell>
          <cell r="J1266">
            <v>0</v>
          </cell>
          <cell r="K1266">
            <v>0</v>
          </cell>
          <cell r="L1266">
            <v>0.0008361534542875363</v>
          </cell>
          <cell r="M1266">
            <v>0.1542837769149429</v>
          </cell>
          <cell r="N1266">
            <v>0.047791141218953836</v>
          </cell>
          <cell r="O1266">
            <v>8.818235136776751</v>
          </cell>
          <cell r="P1266" t="str">
            <v>M4</v>
          </cell>
          <cell r="Q1266" t="str">
            <v>MINOR</v>
          </cell>
          <cell r="R1266" t="str">
            <v>Infiltration or attenuation depending on site characteristics, and not in any SPZ</v>
          </cell>
        </row>
        <row r="1267">
          <cell r="A1267" t="str">
            <v>WHIT014</v>
          </cell>
          <cell r="B1267">
            <v>1123</v>
          </cell>
          <cell r="C1267">
            <v>3.9141867878</v>
          </cell>
          <cell r="D1267">
            <v>0</v>
          </cell>
          <cell r="E1267">
            <v>0</v>
          </cell>
          <cell r="F1267">
            <v>0.5085488731525777</v>
          </cell>
          <cell r="G1267">
            <v>12.992452857325484</v>
          </cell>
          <cell r="H1267">
            <v>2.7902087046051163</v>
          </cell>
          <cell r="I1267">
            <v>71.28450571908898</v>
          </cell>
          <cell r="J1267">
            <v>0.00688667128981337</v>
          </cell>
          <cell r="K1267">
            <v>0.1759413043669303</v>
          </cell>
          <cell r="L1267">
            <v>0.018095081405992627</v>
          </cell>
          <cell r="M1267">
            <v>0.4622947852767934</v>
          </cell>
          <cell r="N1267">
            <v>0.15536954601868114</v>
          </cell>
          <cell r="O1267">
            <v>3.9693952905606698</v>
          </cell>
          <cell r="P1267" t="str">
            <v>M4</v>
          </cell>
          <cell r="Q1267" t="str">
            <v>MINOR</v>
          </cell>
          <cell r="R1267" t="str">
            <v>Infiltration or attenuation depending on site characteristics, and not in any SPZ</v>
          </cell>
        </row>
        <row r="1268">
          <cell r="A1268" t="str">
            <v>WHIT015</v>
          </cell>
          <cell r="B1268">
            <v>1124</v>
          </cell>
          <cell r="C1268">
            <v>4.5884622877000005</v>
          </cell>
          <cell r="D1268">
            <v>0</v>
          </cell>
          <cell r="E1268">
            <v>0</v>
          </cell>
          <cell r="F1268">
            <v>0</v>
          </cell>
          <cell r="G1268">
            <v>0</v>
          </cell>
          <cell r="H1268">
            <v>0</v>
          </cell>
          <cell r="I1268">
            <v>0</v>
          </cell>
          <cell r="J1268">
            <v>0</v>
          </cell>
          <cell r="K1268">
            <v>0</v>
          </cell>
          <cell r="L1268">
            <v>0.0058708259959202305</v>
          </cell>
          <cell r="M1268">
            <v>0.1279475699660381</v>
          </cell>
          <cell r="N1268">
            <v>0.029017257377131074</v>
          </cell>
          <cell r="O1268">
            <v>0.6323961178653641</v>
          </cell>
          <cell r="P1268" t="str">
            <v>Poor</v>
          </cell>
          <cell r="Q1268" t="str">
            <v>NONE</v>
          </cell>
          <cell r="R1268" t="str">
            <v>Geology has very low permeability and infiltraion SUDS are likely to be less suitable, although site investigations should be carried out to confirm this</v>
          </cell>
        </row>
        <row r="1269">
          <cell r="A1269" t="str">
            <v>WHIT016</v>
          </cell>
          <cell r="B1269">
            <v>1125</v>
          </cell>
          <cell r="C1269">
            <v>0.71109593095</v>
          </cell>
          <cell r="D1269">
            <v>0</v>
          </cell>
          <cell r="E1269">
            <v>0</v>
          </cell>
          <cell r="F1269">
            <v>0</v>
          </cell>
          <cell r="G1269">
            <v>0</v>
          </cell>
          <cell r="H1269">
            <v>0.21367415803384143</v>
          </cell>
          <cell r="I1269">
            <v>30.04856992338291</v>
          </cell>
          <cell r="J1269">
            <v>0.0007568541350841782</v>
          </cell>
          <cell r="K1269">
            <v>0.10643488482250864</v>
          </cell>
          <cell r="L1269">
            <v>0.0029533923800886693</v>
          </cell>
          <cell r="M1269">
            <v>0.4153296695346066</v>
          </cell>
          <cell r="N1269">
            <v>0.05984521099610554</v>
          </cell>
          <cell r="O1269">
            <v>8.415912451665188</v>
          </cell>
          <cell r="P1269" t="str">
            <v>M4</v>
          </cell>
          <cell r="Q1269" t="str">
            <v>MINOR</v>
          </cell>
          <cell r="R1269" t="str">
            <v>Infiltration or attenuation depending on site characteristics, and not in any SPZ</v>
          </cell>
        </row>
        <row r="1270">
          <cell r="A1270" t="str">
            <v>WHIT017</v>
          </cell>
          <cell r="B1270">
            <v>1126</v>
          </cell>
          <cell r="C1270">
            <v>0.05993918645</v>
          </cell>
          <cell r="D1270">
            <v>0</v>
          </cell>
          <cell r="E1270">
            <v>0</v>
          </cell>
          <cell r="F1270">
            <v>0.05993918644964774</v>
          </cell>
          <cell r="G1270">
            <v>99.99999999941231</v>
          </cell>
          <cell r="H1270">
            <v>0.05993918644964774</v>
          </cell>
          <cell r="I1270">
            <v>99.99999999941231</v>
          </cell>
          <cell r="J1270">
            <v>0</v>
          </cell>
          <cell r="K1270">
            <v>0</v>
          </cell>
          <cell r="L1270">
            <v>0</v>
          </cell>
          <cell r="M1270">
            <v>0</v>
          </cell>
          <cell r="N1270">
            <v>0</v>
          </cell>
          <cell r="O1270">
            <v>0</v>
          </cell>
          <cell r="P1270" t="str">
            <v>M4</v>
          </cell>
          <cell r="Q1270" t="str">
            <v>MINOR</v>
          </cell>
          <cell r="R1270" t="str">
            <v>Infiltration or attenuation depending on site characteristics, and not in any SPZ</v>
          </cell>
        </row>
        <row r="1271">
          <cell r="A1271" t="str">
            <v>WHIT018</v>
          </cell>
          <cell r="B1271">
            <v>1127</v>
          </cell>
          <cell r="C1271">
            <v>0.71881690665</v>
          </cell>
          <cell r="D1271">
            <v>0</v>
          </cell>
          <cell r="E1271">
            <v>0</v>
          </cell>
          <cell r="F1271">
            <v>0</v>
          </cell>
          <cell r="G1271">
            <v>0</v>
          </cell>
          <cell r="H1271">
            <v>0</v>
          </cell>
          <cell r="I1271">
            <v>0</v>
          </cell>
          <cell r="J1271">
            <v>0.006099173312142751</v>
          </cell>
          <cell r="K1271">
            <v>0.848501649824509</v>
          </cell>
          <cell r="L1271">
            <v>0.06712081552689875</v>
          </cell>
          <cell r="M1271">
            <v>9.337679025902576</v>
          </cell>
          <cell r="N1271">
            <v>0.23842823041329775</v>
          </cell>
          <cell r="O1271">
            <v>33.16953569226372</v>
          </cell>
          <cell r="P1271" t="str">
            <v>M4</v>
          </cell>
          <cell r="Q1271" t="str">
            <v>MINOR</v>
          </cell>
          <cell r="R1271" t="str">
            <v>Infiltration or attenuation depending on site characteristics, and not in any SPZ</v>
          </cell>
        </row>
        <row r="1272">
          <cell r="A1272" t="str">
            <v>WHIT019</v>
          </cell>
          <cell r="B1272">
            <v>1128</v>
          </cell>
          <cell r="C1272">
            <v>0.11488175034999999</v>
          </cell>
          <cell r="D1272">
            <v>0</v>
          </cell>
          <cell r="E1272">
            <v>0</v>
          </cell>
          <cell r="F1272">
            <v>0</v>
          </cell>
          <cell r="G1272">
            <v>0</v>
          </cell>
          <cell r="H1272">
            <v>0</v>
          </cell>
          <cell r="I1272">
            <v>0</v>
          </cell>
          <cell r="J1272">
            <v>0</v>
          </cell>
          <cell r="K1272">
            <v>0</v>
          </cell>
          <cell r="L1272">
            <v>0</v>
          </cell>
          <cell r="M1272">
            <v>0</v>
          </cell>
          <cell r="N1272">
            <v>0</v>
          </cell>
          <cell r="O1272">
            <v>0</v>
          </cell>
          <cell r="P1272" t="str">
            <v>M4</v>
          </cell>
          <cell r="Q1272" t="str">
            <v>MINOR</v>
          </cell>
          <cell r="R1272" t="str">
            <v>Infiltration or attenuation depending on site characteristics, and not in any SPZ</v>
          </cell>
        </row>
        <row r="1273">
          <cell r="A1273" t="str">
            <v>WHIT020</v>
          </cell>
          <cell r="B1273">
            <v>1129</v>
          </cell>
          <cell r="C1273">
            <v>0.49507108294999996</v>
          </cell>
          <cell r="D1273">
            <v>0</v>
          </cell>
          <cell r="E1273">
            <v>0</v>
          </cell>
          <cell r="F1273">
            <v>0</v>
          </cell>
          <cell r="G1273">
            <v>0</v>
          </cell>
          <cell r="H1273">
            <v>0</v>
          </cell>
          <cell r="I1273">
            <v>0</v>
          </cell>
          <cell r="J1273">
            <v>0</v>
          </cell>
          <cell r="K1273">
            <v>0</v>
          </cell>
          <cell r="L1273">
            <v>0</v>
          </cell>
          <cell r="M1273">
            <v>0</v>
          </cell>
          <cell r="N1273">
            <v>0</v>
          </cell>
          <cell r="O1273">
            <v>0</v>
          </cell>
          <cell r="P1273" t="str">
            <v>M4</v>
          </cell>
          <cell r="Q1273" t="str">
            <v>MINOR</v>
          </cell>
          <cell r="R1273" t="str">
            <v>Infiltration or attenuation depending on site characteristics, and not in any SPZ</v>
          </cell>
        </row>
        <row r="1274">
          <cell r="A1274" t="str">
            <v>WHIT021</v>
          </cell>
          <cell r="B1274">
            <v>1100</v>
          </cell>
          <cell r="C1274">
            <v>4.24180500676</v>
          </cell>
          <cell r="D1274">
            <v>0</v>
          </cell>
          <cell r="E1274">
            <v>0</v>
          </cell>
          <cell r="F1274">
            <v>0</v>
          </cell>
          <cell r="G1274">
            <v>0</v>
          </cell>
          <cell r="H1274">
            <v>0</v>
          </cell>
          <cell r="I1274">
            <v>0</v>
          </cell>
          <cell r="J1274">
            <v>0</v>
          </cell>
          <cell r="K1274">
            <v>0</v>
          </cell>
          <cell r="L1274">
            <v>0.0144</v>
          </cell>
          <cell r="M1274">
            <v>0.33947812256931376</v>
          </cell>
          <cell r="N1274">
            <v>0.128507432772997</v>
          </cell>
          <cell r="O1274">
            <v>3.0295459731930086</v>
          </cell>
          <cell r="P1274" t="str">
            <v>M4</v>
          </cell>
          <cell r="Q1274" t="str">
            <v>MINOR</v>
          </cell>
          <cell r="R1274" t="str">
            <v>Infiltration or attenuation depending on site characteristics, and not in any SPZ</v>
          </cell>
        </row>
        <row r="1275">
          <cell r="A1275" t="str">
            <v>WHIT023</v>
          </cell>
          <cell r="B1275">
            <v>1130</v>
          </cell>
          <cell r="C1275">
            <v>3.0554350982600003</v>
          </cell>
          <cell r="D1275">
            <v>0</v>
          </cell>
          <cell r="E1275">
            <v>0</v>
          </cell>
          <cell r="F1275">
            <v>0</v>
          </cell>
          <cell r="G1275">
            <v>0</v>
          </cell>
          <cell r="H1275">
            <v>0</v>
          </cell>
          <cell r="I1275">
            <v>0</v>
          </cell>
          <cell r="J1275">
            <v>0</v>
          </cell>
          <cell r="K1275">
            <v>0</v>
          </cell>
          <cell r="L1275">
            <v>0</v>
          </cell>
          <cell r="M1275">
            <v>0</v>
          </cell>
          <cell r="N1275">
            <v>0.005762166015047206</v>
          </cell>
          <cell r="O1275">
            <v>0.18858741324038028</v>
          </cell>
          <cell r="P1275" t="str">
            <v>M4</v>
          </cell>
          <cell r="Q1275" t="str">
            <v>MINOR</v>
          </cell>
          <cell r="R1275" t="str">
            <v>Infiltration or attenuation depending on site characteristics, and not in any SPZ</v>
          </cell>
        </row>
        <row r="1276">
          <cell r="A1276" t="str">
            <v>WHIT024</v>
          </cell>
          <cell r="B1276">
            <v>1131</v>
          </cell>
          <cell r="C1276">
            <v>0.54438519415</v>
          </cell>
          <cell r="D1276">
            <v>0</v>
          </cell>
          <cell r="E1276">
            <v>0</v>
          </cell>
          <cell r="F1276">
            <v>0</v>
          </cell>
          <cell r="G1276">
            <v>0</v>
          </cell>
          <cell r="H1276">
            <v>0</v>
          </cell>
          <cell r="I1276">
            <v>0</v>
          </cell>
          <cell r="J1276">
            <v>0</v>
          </cell>
          <cell r="K1276">
            <v>0</v>
          </cell>
          <cell r="L1276">
            <v>0</v>
          </cell>
          <cell r="M1276">
            <v>0</v>
          </cell>
          <cell r="N1276">
            <v>0.011557841507523278</v>
          </cell>
          <cell r="O1276">
            <v>2.1230998990649677</v>
          </cell>
          <cell r="P1276" t="str">
            <v>M4</v>
          </cell>
          <cell r="Q1276" t="str">
            <v>MINOR</v>
          </cell>
          <cell r="R1276" t="str">
            <v>Infiltration or attenuation depending on site characteristics, and not in any SPZ</v>
          </cell>
        </row>
        <row r="1277">
          <cell r="A1277" t="str">
            <v>WHIT025</v>
          </cell>
          <cell r="B1277">
            <v>1132</v>
          </cell>
          <cell r="C1277">
            <v>3.60629148575</v>
          </cell>
          <cell r="D1277">
            <v>0</v>
          </cell>
          <cell r="E1277">
            <v>0</v>
          </cell>
          <cell r="F1277">
            <v>0</v>
          </cell>
          <cell r="G1277">
            <v>0</v>
          </cell>
          <cell r="H1277">
            <v>0.5563473216725001</v>
          </cell>
          <cell r="I1277">
            <v>15.42713127518578</v>
          </cell>
          <cell r="J1277">
            <v>0</v>
          </cell>
          <cell r="K1277">
            <v>0</v>
          </cell>
          <cell r="L1277">
            <v>0.009970537984773093</v>
          </cell>
          <cell r="M1277">
            <v>0.2764762089856284</v>
          </cell>
          <cell r="N1277">
            <v>0.04577428410097238</v>
          </cell>
          <cell r="O1277">
            <v>1.2692896367874353</v>
          </cell>
          <cell r="P1277" t="str">
            <v>M4</v>
          </cell>
          <cell r="Q1277" t="str">
            <v>MINOR</v>
          </cell>
          <cell r="R1277" t="str">
            <v>Infiltration or attenuation depending on site characteristics, and not in any SPZ</v>
          </cell>
        </row>
        <row r="1278">
          <cell r="A1278" t="str">
            <v>WHIT026</v>
          </cell>
          <cell r="B1278">
            <v>1133</v>
          </cell>
          <cell r="C1278">
            <v>0.987917673363</v>
          </cell>
          <cell r="D1278">
            <v>0</v>
          </cell>
          <cell r="E1278">
            <v>0</v>
          </cell>
          <cell r="F1278">
            <v>0</v>
          </cell>
          <cell r="G1278">
            <v>0</v>
          </cell>
          <cell r="H1278">
            <v>0</v>
          </cell>
          <cell r="I1278">
            <v>0</v>
          </cell>
          <cell r="J1278">
            <v>0</v>
          </cell>
          <cell r="K1278">
            <v>0</v>
          </cell>
          <cell r="L1278">
            <v>0</v>
          </cell>
          <cell r="M1278">
            <v>0</v>
          </cell>
          <cell r="N1278">
            <v>0.10423768923439088</v>
          </cell>
          <cell r="O1278">
            <v>10.551252603828036</v>
          </cell>
          <cell r="P1278" t="str">
            <v>M4</v>
          </cell>
          <cell r="Q1278" t="str">
            <v>MINOR</v>
          </cell>
          <cell r="R1278" t="str">
            <v>Infiltration or attenuation depending on site characteristics, and not in any SPZ</v>
          </cell>
        </row>
        <row r="1279">
          <cell r="A1279" t="str">
            <v>WHIT027</v>
          </cell>
          <cell r="B1279">
            <v>1134</v>
          </cell>
          <cell r="C1279">
            <v>2.1408036463199998</v>
          </cell>
          <cell r="D1279">
            <v>0</v>
          </cell>
          <cell r="E1279">
            <v>0</v>
          </cell>
          <cell r="F1279">
            <v>0</v>
          </cell>
          <cell r="G1279">
            <v>0</v>
          </cell>
          <cell r="H1279">
            <v>0</v>
          </cell>
          <cell r="I1279">
            <v>0</v>
          </cell>
          <cell r="J1279">
            <v>0</v>
          </cell>
          <cell r="K1279">
            <v>0</v>
          </cell>
          <cell r="L1279">
            <v>0.010764919268540311</v>
          </cell>
          <cell r="M1279">
            <v>0.502844774533386</v>
          </cell>
          <cell r="N1279">
            <v>0.014931444457551072</v>
          </cell>
          <cell r="O1279">
            <v>0.6974691248876531</v>
          </cell>
          <cell r="P1279" t="str">
            <v>M4</v>
          </cell>
          <cell r="Q1279" t="str">
            <v>MINOR</v>
          </cell>
          <cell r="R1279" t="str">
            <v>Infiltration or attenuation depending on site characteristics, and not in any SPZ</v>
          </cell>
        </row>
        <row r="1280">
          <cell r="A1280" t="str">
            <v>WHIT028</v>
          </cell>
          <cell r="B1280">
            <v>1135</v>
          </cell>
          <cell r="C1280">
            <v>6.95989390626</v>
          </cell>
          <cell r="D1280">
            <v>0</v>
          </cell>
          <cell r="E1280">
            <v>0</v>
          </cell>
          <cell r="F1280">
            <v>0</v>
          </cell>
          <cell r="G1280">
            <v>0</v>
          </cell>
          <cell r="H1280">
            <v>0</v>
          </cell>
          <cell r="I1280">
            <v>0</v>
          </cell>
          <cell r="J1280">
            <v>0.06897948591951285</v>
          </cell>
          <cell r="K1280">
            <v>0.9910996754917486</v>
          </cell>
          <cell r="L1280">
            <v>0.12070016131962336</v>
          </cell>
          <cell r="M1280">
            <v>1.7342241555012918</v>
          </cell>
          <cell r="N1280">
            <v>0.38040591804005564</v>
          </cell>
          <cell r="O1280">
            <v>5.46568558606768</v>
          </cell>
          <cell r="P1280" t="str">
            <v>Poor</v>
          </cell>
          <cell r="Q1280" t="str">
            <v>NONE</v>
          </cell>
          <cell r="R1280" t="str">
            <v>Geology has very low permeability and infiltraion SUDS are likely to be less suitable, although site investigations should be carried out to confirm this</v>
          </cell>
        </row>
        <row r="1281">
          <cell r="A1281" t="str">
            <v>WHIT029</v>
          </cell>
          <cell r="B1281">
            <v>1138</v>
          </cell>
          <cell r="C1281">
            <v>17.6649371838</v>
          </cell>
          <cell r="D1281">
            <v>0</v>
          </cell>
          <cell r="E1281">
            <v>0</v>
          </cell>
          <cell r="F1281">
            <v>0.4798013592254627</v>
          </cell>
          <cell r="G1281">
            <v>2.716122645856191</v>
          </cell>
          <cell r="H1281">
            <v>0.5670680200599003</v>
          </cell>
          <cell r="I1281">
            <v>3.2101332382882286</v>
          </cell>
          <cell r="J1281">
            <v>0</v>
          </cell>
          <cell r="K1281">
            <v>0</v>
          </cell>
          <cell r="L1281">
            <v>0.06332624632696186</v>
          </cell>
          <cell r="M1281">
            <v>0.3584855449417421</v>
          </cell>
          <cell r="N1281">
            <v>0.6677804542101085</v>
          </cell>
          <cell r="O1281">
            <v>3.780259432920659</v>
          </cell>
          <cell r="P1281" t="str">
            <v>M4</v>
          </cell>
          <cell r="Q1281" t="str">
            <v>MINOR</v>
          </cell>
          <cell r="R1281" t="str">
            <v>Infiltration or attenuation depending on site characteristics, and not in any SPZ</v>
          </cell>
        </row>
        <row r="1282">
          <cell r="A1282" t="str">
            <v>WHIT030</v>
          </cell>
          <cell r="B1282">
            <v>1136</v>
          </cell>
          <cell r="C1282">
            <v>1.54951815094</v>
          </cell>
          <cell r="D1282">
            <v>0</v>
          </cell>
          <cell r="E1282">
            <v>0</v>
          </cell>
          <cell r="F1282">
            <v>0</v>
          </cell>
          <cell r="G1282">
            <v>0</v>
          </cell>
          <cell r="H1282">
            <v>0.0007660454688322921</v>
          </cell>
          <cell r="I1282">
            <v>0.0494376570140581</v>
          </cell>
          <cell r="J1282">
            <v>0</v>
          </cell>
          <cell r="K1282">
            <v>0</v>
          </cell>
          <cell r="L1282">
            <v>0</v>
          </cell>
          <cell r="M1282">
            <v>0</v>
          </cell>
          <cell r="N1282">
            <v>0</v>
          </cell>
          <cell r="O1282">
            <v>0</v>
          </cell>
          <cell r="P1282" t="str">
            <v>M4</v>
          </cell>
          <cell r="Q1282" t="str">
            <v>MINOR</v>
          </cell>
          <cell r="R1282" t="str">
            <v>Infiltration or attenuation depending on site characteristics, and not in any SPZ</v>
          </cell>
        </row>
        <row r="1283">
          <cell r="A1283" t="str">
            <v>WHIT031</v>
          </cell>
          <cell r="B1283">
            <v>1137</v>
          </cell>
          <cell r="C1283">
            <v>4.38569302304</v>
          </cell>
          <cell r="D1283">
            <v>0</v>
          </cell>
          <cell r="E1283">
            <v>0</v>
          </cell>
          <cell r="F1283">
            <v>0</v>
          </cell>
          <cell r="G1283">
            <v>0</v>
          </cell>
          <cell r="H1283">
            <v>0</v>
          </cell>
          <cell r="I1283">
            <v>0</v>
          </cell>
          <cell r="J1283">
            <v>0.08602364645502057</v>
          </cell>
          <cell r="K1283">
            <v>1.961460731590196</v>
          </cell>
          <cell r="L1283">
            <v>0.22774488105667007</v>
          </cell>
          <cell r="M1283">
            <v>5.192905200163913</v>
          </cell>
          <cell r="N1283">
            <v>0.5425810049108278</v>
          </cell>
          <cell r="O1283">
            <v>12.371613837548775</v>
          </cell>
          <cell r="P1283" t="str">
            <v>Poor</v>
          </cell>
          <cell r="Q1283" t="str">
            <v>NONE</v>
          </cell>
          <cell r="R1283" t="str">
            <v>Geology has very low permeability and infiltraion SUDS are likely to be less suitable, although site investigations should be carried out to confirm this</v>
          </cell>
        </row>
        <row r="1284">
          <cell r="A1284" t="str">
            <v>WHIT032</v>
          </cell>
          <cell r="B1284">
            <v>1139</v>
          </cell>
          <cell r="C1284">
            <v>1.06997725565</v>
          </cell>
          <cell r="D1284">
            <v>0</v>
          </cell>
          <cell r="E1284">
            <v>0</v>
          </cell>
          <cell r="F1284">
            <v>0</v>
          </cell>
          <cell r="G1284">
            <v>0</v>
          </cell>
          <cell r="H1284">
            <v>0</v>
          </cell>
          <cell r="I1284">
            <v>0</v>
          </cell>
          <cell r="J1284">
            <v>0.019330343512755248</v>
          </cell>
          <cell r="K1284">
            <v>1.806612562153227</v>
          </cell>
          <cell r="L1284">
            <v>0.021463240421974093</v>
          </cell>
          <cell r="M1284">
            <v>2.0059529591528933</v>
          </cell>
          <cell r="N1284">
            <v>0.028612833437227165</v>
          </cell>
          <cell r="O1284">
            <v>2.674153425798305</v>
          </cell>
          <cell r="P1284" t="str">
            <v>M4</v>
          </cell>
          <cell r="Q1284" t="str">
            <v>MINOR</v>
          </cell>
          <cell r="R1284" t="str">
            <v>Infiltration or attenuation depending on site characteristics, and not in any SPZ</v>
          </cell>
        </row>
        <row r="1285">
          <cell r="A1285" t="str">
            <v>WHIT033/10</v>
          </cell>
          <cell r="B1285">
            <v>1101</v>
          </cell>
          <cell r="C1285">
            <v>0.577764641871</v>
          </cell>
          <cell r="D1285">
            <v>0</v>
          </cell>
          <cell r="E1285">
            <v>0</v>
          </cell>
          <cell r="F1285">
            <v>0.017700214048960005</v>
          </cell>
          <cell r="G1285">
            <v>3.063568236304777</v>
          </cell>
          <cell r="H1285">
            <v>0.020500214048960005</v>
          </cell>
          <cell r="I1285">
            <v>3.5481946390096297</v>
          </cell>
          <cell r="J1285">
            <v>0</v>
          </cell>
          <cell r="K1285">
            <v>0</v>
          </cell>
          <cell r="L1285">
            <v>0</v>
          </cell>
          <cell r="M1285">
            <v>0</v>
          </cell>
          <cell r="N1285">
            <v>0.0069800238832589</v>
          </cell>
          <cell r="O1285">
            <v>1.208108523334898</v>
          </cell>
          <cell r="P1285" t="str">
            <v>M4</v>
          </cell>
          <cell r="Q1285" t="str">
            <v>MINOR</v>
          </cell>
          <cell r="R1285" t="str">
            <v>Infiltration or attenuation depending on site characteristics, and not in any SPZ</v>
          </cell>
        </row>
        <row r="1286">
          <cell r="A1286" t="str">
            <v>WHIT034</v>
          </cell>
          <cell r="B1286">
            <v>1140</v>
          </cell>
          <cell r="C1286">
            <v>0.297150205189</v>
          </cell>
          <cell r="D1286">
            <v>0</v>
          </cell>
          <cell r="E1286">
            <v>0</v>
          </cell>
          <cell r="F1286">
            <v>0.11472049467921247</v>
          </cell>
          <cell r="G1286">
            <v>38.60690407608685</v>
          </cell>
          <cell r="H1286">
            <v>0.17621225236149718</v>
          </cell>
          <cell r="I1286">
            <v>59.3007338660321</v>
          </cell>
          <cell r="J1286">
            <v>0</v>
          </cell>
          <cell r="K1286">
            <v>0</v>
          </cell>
          <cell r="L1286">
            <v>0</v>
          </cell>
          <cell r="M1286">
            <v>0</v>
          </cell>
          <cell r="N1286">
            <v>0.03851099482796296</v>
          </cell>
          <cell r="O1286">
            <v>12.96011046112802</v>
          </cell>
          <cell r="P1286" t="str">
            <v>M4</v>
          </cell>
          <cell r="Q1286" t="str">
            <v>MINOR</v>
          </cell>
          <cell r="R1286" t="str">
            <v>Infiltration or attenuation depending on site characteristics, and not in any SPZ</v>
          </cell>
        </row>
        <row r="1287">
          <cell r="A1287" t="str">
            <v>WHIT035</v>
          </cell>
          <cell r="B1287">
            <v>1141</v>
          </cell>
          <cell r="C1287">
            <v>9.459736995690001</v>
          </cell>
          <cell r="D1287">
            <v>0</v>
          </cell>
          <cell r="E1287">
            <v>0</v>
          </cell>
          <cell r="F1287">
            <v>0</v>
          </cell>
          <cell r="G1287">
            <v>0</v>
          </cell>
          <cell r="H1287">
            <v>0</v>
          </cell>
          <cell r="I1287">
            <v>0</v>
          </cell>
          <cell r="J1287">
            <v>0.006732679900691371</v>
          </cell>
          <cell r="K1287">
            <v>0.07117195651167557</v>
          </cell>
          <cell r="L1287">
            <v>0.01684622186927467</v>
          </cell>
          <cell r="M1287">
            <v>0.17808340630347405</v>
          </cell>
          <cell r="N1287">
            <v>0.23906241668815428</v>
          </cell>
          <cell r="O1287">
            <v>2.5271571164935636</v>
          </cell>
          <cell r="P1287" t="str">
            <v>Poor</v>
          </cell>
          <cell r="Q1287" t="str">
            <v>NONE</v>
          </cell>
          <cell r="R1287" t="str">
            <v>Geology has very low permeability and infiltraion SUDS are likely to be less suitable, although site investigations should be carried out to confirm this</v>
          </cell>
        </row>
        <row r="1288">
          <cell r="A1288" t="str">
            <v>WHIT036</v>
          </cell>
          <cell r="B1288">
            <v>1142</v>
          </cell>
          <cell r="C1288">
            <v>2.54244197215</v>
          </cell>
          <cell r="D1288">
            <v>0</v>
          </cell>
          <cell r="E1288">
            <v>0</v>
          </cell>
          <cell r="F1288">
            <v>0</v>
          </cell>
          <cell r="G1288">
            <v>0</v>
          </cell>
          <cell r="H1288">
            <v>0</v>
          </cell>
          <cell r="I1288">
            <v>0</v>
          </cell>
          <cell r="J1288">
            <v>0</v>
          </cell>
          <cell r="K1288">
            <v>0</v>
          </cell>
          <cell r="L1288">
            <v>0</v>
          </cell>
          <cell r="M1288">
            <v>0</v>
          </cell>
          <cell r="N1288">
            <v>0</v>
          </cell>
          <cell r="O1288">
            <v>0</v>
          </cell>
          <cell r="P1288" t="str">
            <v>M4</v>
          </cell>
          <cell r="Q1288" t="str">
            <v>MINOR</v>
          </cell>
          <cell r="R1288" t="str">
            <v>Infiltration or attenuation depending on site characteristics, and not in any SPZ</v>
          </cell>
        </row>
        <row r="1289">
          <cell r="A1289" t="str">
            <v>WHIT037</v>
          </cell>
          <cell r="B1289">
            <v>1108</v>
          </cell>
          <cell r="C1289">
            <v>2.16636208084</v>
          </cell>
          <cell r="D1289">
            <v>0</v>
          </cell>
          <cell r="E1289">
            <v>0</v>
          </cell>
          <cell r="F1289">
            <v>0</v>
          </cell>
          <cell r="G1289">
            <v>0</v>
          </cell>
          <cell r="H1289">
            <v>0</v>
          </cell>
          <cell r="I1289">
            <v>0</v>
          </cell>
          <cell r="J1289">
            <v>0.040000953210002355</v>
          </cell>
          <cell r="K1289">
            <v>1.8464574118880492</v>
          </cell>
          <cell r="L1289">
            <v>0.0625733586710071</v>
          </cell>
          <cell r="M1289">
            <v>2.888407216154028</v>
          </cell>
          <cell r="N1289">
            <v>0.1555500918957779</v>
          </cell>
          <cell r="O1289">
            <v>7.18024439550123</v>
          </cell>
          <cell r="P1289" t="str">
            <v>M4</v>
          </cell>
          <cell r="Q1289" t="str">
            <v>MINOR</v>
          </cell>
          <cell r="R1289" t="str">
            <v>Infiltration or attenuation depending on site characteristics, and not in any SPZ</v>
          </cell>
        </row>
        <row r="1290">
          <cell r="A1290" t="str">
            <v>WHIT038</v>
          </cell>
          <cell r="B1290">
            <v>1143</v>
          </cell>
          <cell r="C1290">
            <v>1.1445483706900001</v>
          </cell>
          <cell r="D1290">
            <v>0</v>
          </cell>
          <cell r="E1290">
            <v>0</v>
          </cell>
          <cell r="F1290">
            <v>0</v>
          </cell>
          <cell r="G1290">
            <v>0</v>
          </cell>
          <cell r="H1290">
            <v>0</v>
          </cell>
          <cell r="I1290">
            <v>0</v>
          </cell>
          <cell r="J1290">
            <v>0.0008573987652052032</v>
          </cell>
          <cell r="K1290">
            <v>0.0749115360400464</v>
          </cell>
          <cell r="L1290">
            <v>0.0008573987652052032</v>
          </cell>
          <cell r="M1290">
            <v>0.0749115360400464</v>
          </cell>
          <cell r="N1290">
            <v>0.0017567666264879274</v>
          </cell>
          <cell r="O1290">
            <v>0.15348994166396365</v>
          </cell>
          <cell r="P1290" t="str">
            <v>M4</v>
          </cell>
          <cell r="Q1290" t="str">
            <v>MINOR</v>
          </cell>
          <cell r="R1290" t="str">
            <v>Infiltration or attenuation depending on site characteristics, and not in any SPZ</v>
          </cell>
        </row>
        <row r="1291">
          <cell r="A1291" t="str">
            <v>WHIT039</v>
          </cell>
          <cell r="B1291">
            <v>1144</v>
          </cell>
          <cell r="C1291">
            <v>1.01388380561</v>
          </cell>
          <cell r="D1291">
            <v>0</v>
          </cell>
          <cell r="E1291">
            <v>0</v>
          </cell>
          <cell r="F1291">
            <v>0</v>
          </cell>
          <cell r="G1291">
            <v>0</v>
          </cell>
          <cell r="H1291">
            <v>0</v>
          </cell>
          <cell r="I1291">
            <v>0</v>
          </cell>
          <cell r="J1291">
            <v>0.051558406829582626</v>
          </cell>
          <cell r="K1291">
            <v>5.085238223976037</v>
          </cell>
          <cell r="L1291">
            <v>0.0740648029533165</v>
          </cell>
          <cell r="M1291">
            <v>7.305058286117474</v>
          </cell>
          <cell r="N1291">
            <v>0.17204238929296772</v>
          </cell>
          <cell r="O1291">
            <v>16.968649498199547</v>
          </cell>
          <cell r="P1291" t="str">
            <v>M4</v>
          </cell>
          <cell r="Q1291" t="str">
            <v>MINOR</v>
          </cell>
          <cell r="R1291" t="str">
            <v>Infiltration or attenuation depending on site characteristics, and not in any SPZ</v>
          </cell>
        </row>
        <row r="1292">
          <cell r="A1292" t="str">
            <v>WHIT040</v>
          </cell>
          <cell r="B1292">
            <v>1145</v>
          </cell>
          <cell r="C1292">
            <v>0.117221370065</v>
          </cell>
          <cell r="D1292">
            <v>0</v>
          </cell>
          <cell r="E1292">
            <v>0</v>
          </cell>
          <cell r="F1292">
            <v>0</v>
          </cell>
          <cell r="G1292">
            <v>0</v>
          </cell>
          <cell r="H1292">
            <v>0</v>
          </cell>
          <cell r="I1292">
            <v>0</v>
          </cell>
          <cell r="J1292">
            <v>0</v>
          </cell>
          <cell r="K1292">
            <v>0</v>
          </cell>
          <cell r="L1292">
            <v>0</v>
          </cell>
          <cell r="M1292">
            <v>0</v>
          </cell>
          <cell r="N1292">
            <v>0.0028166905771137333</v>
          </cell>
          <cell r="O1292">
            <v>2.402881467391023</v>
          </cell>
          <cell r="P1292" t="str">
            <v>Poor</v>
          </cell>
          <cell r="Q1292" t="str">
            <v>NONE</v>
          </cell>
          <cell r="R1292" t="str">
            <v>Geology has very low permeability and infiltraion SUDS are likely to be less suitable, although site investigations should be carried out to confirm this</v>
          </cell>
        </row>
        <row r="1293">
          <cell r="A1293" t="str">
            <v>WHIT041</v>
          </cell>
          <cell r="B1293">
            <v>1146</v>
          </cell>
          <cell r="C1293">
            <v>0.0908167989323</v>
          </cell>
          <cell r="D1293">
            <v>0</v>
          </cell>
          <cell r="E1293">
            <v>0</v>
          </cell>
          <cell r="F1293">
            <v>0</v>
          </cell>
          <cell r="G1293">
            <v>0</v>
          </cell>
          <cell r="H1293">
            <v>0</v>
          </cell>
          <cell r="I1293">
            <v>0</v>
          </cell>
          <cell r="J1293">
            <v>0</v>
          </cell>
          <cell r="K1293">
            <v>0</v>
          </cell>
          <cell r="L1293">
            <v>0</v>
          </cell>
          <cell r="M1293">
            <v>0</v>
          </cell>
          <cell r="N1293">
            <v>1.8468656503796154E-05</v>
          </cell>
          <cell r="O1293">
            <v>0.020336167670436982</v>
          </cell>
          <cell r="P1293" t="str">
            <v>M4</v>
          </cell>
          <cell r="Q1293" t="str">
            <v>MINOR</v>
          </cell>
          <cell r="R1293" t="str">
            <v>Infiltration or attenuation depending on site characteristics, and not in any SPZ</v>
          </cell>
        </row>
        <row r="1294">
          <cell r="A1294" t="str">
            <v>WHIT042</v>
          </cell>
          <cell r="B1294">
            <v>1147</v>
          </cell>
          <cell r="C1294">
            <v>5.12212464382</v>
          </cell>
          <cell r="D1294">
            <v>0</v>
          </cell>
          <cell r="E1294">
            <v>0</v>
          </cell>
          <cell r="F1294">
            <v>0</v>
          </cell>
          <cell r="G1294">
            <v>0</v>
          </cell>
          <cell r="H1294">
            <v>0</v>
          </cell>
          <cell r="I1294">
            <v>0</v>
          </cell>
          <cell r="J1294">
            <v>0</v>
          </cell>
          <cell r="K1294">
            <v>0</v>
          </cell>
          <cell r="L1294">
            <v>0</v>
          </cell>
          <cell r="M1294">
            <v>0</v>
          </cell>
          <cell r="N1294">
            <v>0.12213403277360428</v>
          </cell>
          <cell r="O1294">
            <v>2.3844408573884026</v>
          </cell>
          <cell r="P1294" t="str">
            <v>M4</v>
          </cell>
          <cell r="Q1294" t="str">
            <v>MINOR</v>
          </cell>
          <cell r="R1294" t="str">
            <v>Infiltration or attenuation depending on site characteristics, and not in any SPZ</v>
          </cell>
        </row>
        <row r="1295">
          <cell r="A1295" t="str">
            <v>WHIT043</v>
          </cell>
          <cell r="B1295">
            <v>1148</v>
          </cell>
          <cell r="C1295">
            <v>23.6296178342</v>
          </cell>
          <cell r="D1295">
            <v>0</v>
          </cell>
          <cell r="E1295">
            <v>0</v>
          </cell>
          <cell r="F1295">
            <v>0</v>
          </cell>
          <cell r="G1295">
            <v>0</v>
          </cell>
          <cell r="H1295">
            <v>0</v>
          </cell>
          <cell r="I1295">
            <v>0</v>
          </cell>
          <cell r="J1295">
            <v>0.1904</v>
          </cell>
          <cell r="K1295">
            <v>0.8057684273015503</v>
          </cell>
          <cell r="L1295">
            <v>0.3688</v>
          </cell>
          <cell r="M1295">
            <v>1.560753130193339</v>
          </cell>
          <cell r="N1295">
            <v>1.662783348680041</v>
          </cell>
          <cell r="O1295">
            <v>7.036860944375641</v>
          </cell>
          <cell r="P1295" t="str">
            <v>M4</v>
          </cell>
          <cell r="Q1295" t="str">
            <v>MINOR</v>
          </cell>
          <cell r="R1295" t="str">
            <v>Infiltration or attenuation depending on site characteristics, and not in any SPZ</v>
          </cell>
        </row>
        <row r="1296">
          <cell r="A1296" t="str">
            <v>WHIT044</v>
          </cell>
          <cell r="B1296">
            <v>1149</v>
          </cell>
          <cell r="C1296">
            <v>3.4073374457999996</v>
          </cell>
          <cell r="D1296">
            <v>0</v>
          </cell>
          <cell r="E1296">
            <v>0</v>
          </cell>
          <cell r="F1296">
            <v>0</v>
          </cell>
          <cell r="G1296">
            <v>0</v>
          </cell>
          <cell r="H1296">
            <v>0</v>
          </cell>
          <cell r="I1296">
            <v>0</v>
          </cell>
          <cell r="J1296">
            <v>0</v>
          </cell>
          <cell r="K1296">
            <v>0</v>
          </cell>
          <cell r="L1296">
            <v>0</v>
          </cell>
          <cell r="M1296">
            <v>0</v>
          </cell>
          <cell r="N1296">
            <v>0.00040985007725924676</v>
          </cell>
          <cell r="O1296">
            <v>0.012028455759920167</v>
          </cell>
          <cell r="P1296" t="str">
            <v>M4</v>
          </cell>
          <cell r="Q1296" t="str">
            <v>MINOR</v>
          </cell>
          <cell r="R1296" t="str">
            <v>Infiltration or attenuation depending on site characteristics, and not in any SPZ</v>
          </cell>
        </row>
        <row r="1297">
          <cell r="A1297" t="str">
            <v>WHIT045</v>
          </cell>
          <cell r="B1297">
            <v>1150</v>
          </cell>
          <cell r="C1297">
            <v>4.93181976064</v>
          </cell>
          <cell r="D1297">
            <v>0</v>
          </cell>
          <cell r="E1297">
            <v>0</v>
          </cell>
          <cell r="F1297">
            <v>0</v>
          </cell>
          <cell r="G1297">
            <v>0</v>
          </cell>
          <cell r="H1297">
            <v>0</v>
          </cell>
          <cell r="I1297">
            <v>0</v>
          </cell>
          <cell r="J1297">
            <v>0.0112</v>
          </cell>
          <cell r="K1297">
            <v>0.22709670149313366</v>
          </cell>
          <cell r="L1297">
            <v>0.0148</v>
          </cell>
          <cell r="M1297">
            <v>0.30009206983021236</v>
          </cell>
          <cell r="N1297">
            <v>0.10670706054602758</v>
          </cell>
          <cell r="O1297">
            <v>2.1636447746456224</v>
          </cell>
          <cell r="P1297" t="str">
            <v>M4</v>
          </cell>
          <cell r="Q1297" t="str">
            <v>MINOR</v>
          </cell>
          <cell r="R1297" t="str">
            <v>Infiltration or attenuation depending on site characteristics, and not in any SPZ</v>
          </cell>
        </row>
        <row r="1298">
          <cell r="A1298" t="str">
            <v>WHIT046</v>
          </cell>
          <cell r="B1298">
            <v>1098</v>
          </cell>
          <cell r="C1298">
            <v>3.75298533501</v>
          </cell>
          <cell r="D1298">
            <v>0</v>
          </cell>
          <cell r="E1298">
            <v>0</v>
          </cell>
          <cell r="F1298">
            <v>0</v>
          </cell>
          <cell r="G1298">
            <v>0</v>
          </cell>
          <cell r="H1298">
            <v>0</v>
          </cell>
          <cell r="I1298">
            <v>0</v>
          </cell>
          <cell r="J1298">
            <v>0.023219808084347125</v>
          </cell>
          <cell r="K1298">
            <v>0.6187023399142927</v>
          </cell>
          <cell r="L1298">
            <v>0.031903134295238944</v>
          </cell>
          <cell r="M1298">
            <v>0.8500735134141935</v>
          </cell>
          <cell r="N1298">
            <v>0.1448669314737635</v>
          </cell>
          <cell r="O1298">
            <v>3.8600452317881895</v>
          </cell>
          <cell r="P1298" t="str">
            <v>Poor</v>
          </cell>
          <cell r="Q1298" t="str">
            <v>NONE</v>
          </cell>
          <cell r="R1298" t="str">
            <v>Geology has very low permeability and infiltraion SUDS are likely to be less suitable, although site investigations should be carried out to confirm this</v>
          </cell>
        </row>
        <row r="1299">
          <cell r="A1299" t="str">
            <v>WHIT047</v>
          </cell>
          <cell r="B1299">
            <v>1151</v>
          </cell>
          <cell r="C1299">
            <v>2.21524641773</v>
          </cell>
          <cell r="D1299">
            <v>0</v>
          </cell>
          <cell r="E1299">
            <v>0</v>
          </cell>
          <cell r="F1299">
            <v>0.18390466024977864</v>
          </cell>
          <cell r="G1299">
            <v>8.301769896923197</v>
          </cell>
          <cell r="H1299">
            <v>0.19963874274912377</v>
          </cell>
          <cell r="I1299">
            <v>9.012033205484062</v>
          </cell>
          <cell r="J1299">
            <v>0</v>
          </cell>
          <cell r="K1299">
            <v>0</v>
          </cell>
          <cell r="L1299">
            <v>0</v>
          </cell>
          <cell r="M1299">
            <v>0</v>
          </cell>
          <cell r="N1299">
            <v>0.001448988314285068</v>
          </cell>
          <cell r="O1299">
            <v>0.06540980284125099</v>
          </cell>
          <cell r="P1299" t="str">
            <v>M4</v>
          </cell>
          <cell r="Q1299" t="str">
            <v>MINOR</v>
          </cell>
          <cell r="R1299" t="str">
            <v>Infiltration or attenuation depending on site characteristics, and not in any SPZ</v>
          </cell>
        </row>
        <row r="1300">
          <cell r="A1300" t="str">
            <v>WHIT048sd</v>
          </cell>
          <cell r="B1300">
            <v>1152</v>
          </cell>
          <cell r="C1300">
            <v>0.6990459297280001</v>
          </cell>
          <cell r="D1300">
            <v>0</v>
          </cell>
          <cell r="E1300">
            <v>0</v>
          </cell>
          <cell r="F1300">
            <v>0</v>
          </cell>
          <cell r="G1300">
            <v>0</v>
          </cell>
          <cell r="H1300">
            <v>0</v>
          </cell>
          <cell r="I1300">
            <v>0</v>
          </cell>
          <cell r="J1300">
            <v>0</v>
          </cell>
          <cell r="K1300">
            <v>0</v>
          </cell>
          <cell r="L1300">
            <v>0</v>
          </cell>
          <cell r="M1300">
            <v>0</v>
          </cell>
          <cell r="N1300">
            <v>0</v>
          </cell>
          <cell r="O1300">
            <v>0</v>
          </cell>
          <cell r="P1300" t="str">
            <v>M4</v>
          </cell>
          <cell r="Q1300" t="str">
            <v>MINOR</v>
          </cell>
          <cell r="R1300" t="str">
            <v>Infiltration or attenuation depending on site characteristics, and not in any SPZ</v>
          </cell>
        </row>
        <row r="1301">
          <cell r="A1301" t="str">
            <v>WHIT049sd</v>
          </cell>
          <cell r="B1301">
            <v>1153</v>
          </cell>
          <cell r="C1301">
            <v>1.60204203663</v>
          </cell>
          <cell r="D1301">
            <v>0</v>
          </cell>
          <cell r="E1301">
            <v>0</v>
          </cell>
          <cell r="F1301">
            <v>0</v>
          </cell>
          <cell r="G1301">
            <v>0</v>
          </cell>
          <cell r="H1301">
            <v>0</v>
          </cell>
          <cell r="I1301">
            <v>0</v>
          </cell>
          <cell r="J1301">
            <v>0</v>
          </cell>
          <cell r="K1301">
            <v>0</v>
          </cell>
          <cell r="L1301">
            <v>0.0007060599236969869</v>
          </cell>
          <cell r="M1301">
            <v>0.04407249669816593</v>
          </cell>
          <cell r="N1301">
            <v>0.9450205131200293</v>
          </cell>
          <cell r="O1301">
            <v>58.988496650683494</v>
          </cell>
          <cell r="P1301" t="str">
            <v>M4</v>
          </cell>
          <cell r="Q1301" t="str">
            <v>MINOR</v>
          </cell>
          <cell r="R1301" t="str">
            <v>Infiltration or attenuation depending on site characteristics, and not in any SPZ</v>
          </cell>
        </row>
        <row r="1302">
          <cell r="A1302" t="str">
            <v>WHIT050sd</v>
          </cell>
          <cell r="B1302">
            <v>1154</v>
          </cell>
          <cell r="C1302">
            <v>0.43274325695</v>
          </cell>
          <cell r="D1302">
            <v>0</v>
          </cell>
          <cell r="E1302">
            <v>0</v>
          </cell>
          <cell r="F1302">
            <v>0</v>
          </cell>
          <cell r="G1302">
            <v>0</v>
          </cell>
          <cell r="H1302">
            <v>0</v>
          </cell>
          <cell r="I1302">
            <v>0</v>
          </cell>
          <cell r="J1302">
            <v>0.04234484181404724</v>
          </cell>
          <cell r="K1302">
            <v>9.785211238759949</v>
          </cell>
          <cell r="L1302">
            <v>0.06631243650497295</v>
          </cell>
          <cell r="M1302">
            <v>15.323736520436373</v>
          </cell>
          <cell r="N1302">
            <v>0.0978466819924997</v>
          </cell>
          <cell r="O1302">
            <v>22.61079298661495</v>
          </cell>
          <cell r="P1302" t="str">
            <v>M4</v>
          </cell>
          <cell r="Q1302" t="str">
            <v>MINOR</v>
          </cell>
          <cell r="R1302" t="str">
            <v>Infiltration or attenuation depending on site characteristics, and not in any SPZ</v>
          </cell>
        </row>
        <row r="1303">
          <cell r="A1303" t="str">
            <v>WHIT051</v>
          </cell>
          <cell r="B1303">
            <v>1102</v>
          </cell>
          <cell r="C1303">
            <v>3.14207996899</v>
          </cell>
          <cell r="D1303">
            <v>0</v>
          </cell>
          <cell r="E1303">
            <v>0</v>
          </cell>
          <cell r="F1303">
            <v>0</v>
          </cell>
          <cell r="G1303">
            <v>0</v>
          </cell>
          <cell r="H1303">
            <v>0</v>
          </cell>
          <cell r="I1303">
            <v>0</v>
          </cell>
          <cell r="J1303">
            <v>0</v>
          </cell>
          <cell r="K1303">
            <v>0</v>
          </cell>
          <cell r="L1303">
            <v>0</v>
          </cell>
          <cell r="M1303">
            <v>0</v>
          </cell>
          <cell r="N1303">
            <v>0.012452914756216224</v>
          </cell>
          <cell r="O1303">
            <v>0.3963271106756435</v>
          </cell>
          <cell r="P1303" t="str">
            <v>M4</v>
          </cell>
          <cell r="Q1303" t="str">
            <v>MINOR</v>
          </cell>
          <cell r="R1303" t="str">
            <v>Infiltration or attenuation depending on site characteristics, and not in any SPZ</v>
          </cell>
        </row>
        <row r="1304">
          <cell r="A1304" t="str">
            <v>WRN001</v>
          </cell>
          <cell r="B1304">
            <v>671</v>
          </cell>
          <cell r="C1304">
            <v>3.8182353397999997</v>
          </cell>
          <cell r="D1304">
            <v>0</v>
          </cell>
          <cell r="E1304">
            <v>0</v>
          </cell>
          <cell r="F1304">
            <v>0</v>
          </cell>
          <cell r="G1304">
            <v>0</v>
          </cell>
          <cell r="H1304">
            <v>0</v>
          </cell>
          <cell r="I1304">
            <v>0</v>
          </cell>
          <cell r="J1304">
            <v>0</v>
          </cell>
          <cell r="K1304">
            <v>0</v>
          </cell>
          <cell r="L1304">
            <v>0</v>
          </cell>
          <cell r="M1304">
            <v>0</v>
          </cell>
          <cell r="N1304">
            <v>0.05830446995002767</v>
          </cell>
          <cell r="O1304">
            <v>1.5270004271942461</v>
          </cell>
          <cell r="P1304" t="str">
            <v>M4</v>
          </cell>
          <cell r="Q1304" t="str">
            <v>MINOR</v>
          </cell>
          <cell r="R1304" t="str">
            <v>Infiltration or attenuation depending on site characteristics, and not in any SPZ</v>
          </cell>
        </row>
        <row r="1305">
          <cell r="A1305" t="str">
            <v>WRN002</v>
          </cell>
          <cell r="B1305">
            <v>664</v>
          </cell>
          <cell r="C1305">
            <v>0.10753225456299999</v>
          </cell>
          <cell r="D1305">
            <v>0</v>
          </cell>
          <cell r="E1305">
            <v>0</v>
          </cell>
          <cell r="F1305">
            <v>0</v>
          </cell>
          <cell r="G1305">
            <v>0</v>
          </cell>
          <cell r="H1305">
            <v>0</v>
          </cell>
          <cell r="I1305">
            <v>0</v>
          </cell>
          <cell r="J1305">
            <v>0.040434362521528815</v>
          </cell>
          <cell r="K1305">
            <v>37.60207826558635</v>
          </cell>
          <cell r="L1305">
            <v>0.046815179618513406</v>
          </cell>
          <cell r="M1305">
            <v>43.535941665842934</v>
          </cell>
          <cell r="N1305">
            <v>0.059898452313854794</v>
          </cell>
          <cell r="O1305">
            <v>55.70277732692943</v>
          </cell>
          <cell r="P1305" t="str">
            <v>M4</v>
          </cell>
          <cell r="Q1305" t="str">
            <v>MINOR</v>
          </cell>
          <cell r="R1305" t="str">
            <v>Infiltration or attenuation depending on site characteristics, and not in any SPZ</v>
          </cell>
        </row>
        <row r="1306">
          <cell r="A1306" t="str">
            <v>WRN003</v>
          </cell>
          <cell r="B1306">
            <v>665</v>
          </cell>
          <cell r="C1306">
            <v>0.19451348205</v>
          </cell>
          <cell r="D1306">
            <v>0</v>
          </cell>
          <cell r="E1306">
            <v>0</v>
          </cell>
          <cell r="F1306">
            <v>0</v>
          </cell>
          <cell r="G1306">
            <v>0</v>
          </cell>
          <cell r="H1306">
            <v>0</v>
          </cell>
          <cell r="I1306">
            <v>0</v>
          </cell>
          <cell r="J1306">
            <v>0</v>
          </cell>
          <cell r="K1306">
            <v>0</v>
          </cell>
          <cell r="L1306">
            <v>0</v>
          </cell>
          <cell r="M1306">
            <v>0</v>
          </cell>
          <cell r="N1306">
            <v>0</v>
          </cell>
          <cell r="O1306">
            <v>0</v>
          </cell>
          <cell r="P1306" t="str">
            <v>M4</v>
          </cell>
          <cell r="Q1306" t="str">
            <v>MINOR</v>
          </cell>
          <cell r="R1306" t="str">
            <v>Infiltration or attenuation depending on site characteristics, and not in any SPZ</v>
          </cell>
        </row>
        <row r="1307">
          <cell r="A1307" t="str">
            <v>WRN004sd</v>
          </cell>
          <cell r="B1307">
            <v>666</v>
          </cell>
          <cell r="C1307">
            <v>0.871638506276</v>
          </cell>
          <cell r="D1307">
            <v>0</v>
          </cell>
          <cell r="E1307">
            <v>0</v>
          </cell>
          <cell r="F1307">
            <v>0</v>
          </cell>
          <cell r="G1307">
            <v>0</v>
          </cell>
          <cell r="H1307">
            <v>0</v>
          </cell>
          <cell r="I1307">
            <v>0</v>
          </cell>
          <cell r="J1307">
            <v>0</v>
          </cell>
          <cell r="K1307">
            <v>0</v>
          </cell>
          <cell r="L1307">
            <v>0.0005642142499922616</v>
          </cell>
          <cell r="M1307">
            <v>0.06473030343769669</v>
          </cell>
          <cell r="N1307">
            <v>0.0729550191783894</v>
          </cell>
          <cell r="O1307">
            <v>8.36987107075884</v>
          </cell>
          <cell r="P1307" t="str">
            <v>M4</v>
          </cell>
          <cell r="Q1307" t="str">
            <v>MINOR</v>
          </cell>
          <cell r="R1307" t="str">
            <v>Infiltration or attenuation depending on site characteristics, and not in any SPZ</v>
          </cell>
        </row>
        <row r="1308">
          <cell r="A1308" t="str">
            <v>WRN005</v>
          </cell>
          <cell r="B1308">
            <v>667</v>
          </cell>
          <cell r="C1308">
            <v>4.1617893376</v>
          </cell>
          <cell r="D1308">
            <v>0</v>
          </cell>
          <cell r="E1308">
            <v>0</v>
          </cell>
          <cell r="F1308">
            <v>0</v>
          </cell>
          <cell r="G1308">
            <v>0</v>
          </cell>
          <cell r="H1308">
            <v>0</v>
          </cell>
          <cell r="I1308">
            <v>0</v>
          </cell>
          <cell r="J1308">
            <v>0.068</v>
          </cell>
          <cell r="K1308">
            <v>1.6339125910494523</v>
          </cell>
          <cell r="L1308">
            <v>0.12806117779949672</v>
          </cell>
          <cell r="M1308">
            <v>3.077070159282651</v>
          </cell>
          <cell r="N1308">
            <v>0.38968322038556863</v>
          </cell>
          <cell r="O1308">
            <v>9.363357651598223</v>
          </cell>
          <cell r="P1308" t="str">
            <v>M4</v>
          </cell>
          <cell r="Q1308" t="str">
            <v>MINOR</v>
          </cell>
          <cell r="R1308" t="str">
            <v>Infiltration or attenuation depending on site characteristics, and not in any SPZ</v>
          </cell>
        </row>
        <row r="1309">
          <cell r="A1309" t="str">
            <v>WRN006</v>
          </cell>
          <cell r="B1309">
            <v>668</v>
          </cell>
          <cell r="C1309">
            <v>2.1429835536499997</v>
          </cell>
          <cell r="D1309">
            <v>0</v>
          </cell>
          <cell r="E1309">
            <v>0</v>
          </cell>
          <cell r="F1309">
            <v>0</v>
          </cell>
          <cell r="G1309">
            <v>0</v>
          </cell>
          <cell r="H1309">
            <v>0</v>
          </cell>
          <cell r="I1309">
            <v>0</v>
          </cell>
          <cell r="J1309">
            <v>0</v>
          </cell>
          <cell r="K1309">
            <v>0</v>
          </cell>
          <cell r="L1309">
            <v>0</v>
          </cell>
          <cell r="M1309">
            <v>0</v>
          </cell>
          <cell r="N1309">
            <v>0</v>
          </cell>
          <cell r="O1309">
            <v>0</v>
          </cell>
          <cell r="P1309" t="str">
            <v>M4</v>
          </cell>
          <cell r="Q1309" t="str">
            <v>MINOR</v>
          </cell>
          <cell r="R1309" t="str">
            <v>Infiltration or attenuation depending on site characteristics, and not in any SPZ</v>
          </cell>
        </row>
        <row r="1310">
          <cell r="A1310" t="str">
            <v>WRN007</v>
          </cell>
          <cell r="B1310">
            <v>669</v>
          </cell>
          <cell r="C1310">
            <v>1.4676431737</v>
          </cell>
          <cell r="D1310">
            <v>0</v>
          </cell>
          <cell r="E1310">
            <v>0</v>
          </cell>
          <cell r="F1310">
            <v>0</v>
          </cell>
          <cell r="G1310">
            <v>0</v>
          </cell>
          <cell r="H1310">
            <v>0</v>
          </cell>
          <cell r="I1310">
            <v>0</v>
          </cell>
          <cell r="J1310">
            <v>0</v>
          </cell>
          <cell r="K1310">
            <v>0</v>
          </cell>
          <cell r="L1310">
            <v>0</v>
          </cell>
          <cell r="M1310">
            <v>0</v>
          </cell>
          <cell r="N1310">
            <v>0</v>
          </cell>
          <cell r="O1310">
            <v>0</v>
          </cell>
          <cell r="P1310" t="str">
            <v>M4</v>
          </cell>
          <cell r="Q1310" t="str">
            <v>MINOR</v>
          </cell>
          <cell r="R1310" t="str">
            <v>Infiltration or attenuation depending on site characteristics, and not in any SPZ</v>
          </cell>
        </row>
        <row r="1311">
          <cell r="A1311" t="str">
            <v>WRN008</v>
          </cell>
          <cell r="B1311">
            <v>670</v>
          </cell>
          <cell r="C1311">
            <v>0.27569396944999996</v>
          </cell>
          <cell r="D1311">
            <v>0</v>
          </cell>
          <cell r="E1311">
            <v>0</v>
          </cell>
          <cell r="F1311">
            <v>0</v>
          </cell>
          <cell r="G1311">
            <v>0</v>
          </cell>
          <cell r="H1311">
            <v>0</v>
          </cell>
          <cell r="I1311">
            <v>0</v>
          </cell>
          <cell r="J1311">
            <v>0</v>
          </cell>
          <cell r="K1311">
            <v>0</v>
          </cell>
          <cell r="L1311">
            <v>0</v>
          </cell>
          <cell r="M1311">
            <v>0</v>
          </cell>
          <cell r="N1311">
            <v>0</v>
          </cell>
          <cell r="O1311">
            <v>0</v>
          </cell>
          <cell r="P1311" t="str">
            <v>M4</v>
          </cell>
          <cell r="Q1311" t="str">
            <v>MINOR</v>
          </cell>
          <cell r="R1311" t="str">
            <v>Infiltration or attenuation depending on site characteristics, and not in any SPZ</v>
          </cell>
        </row>
        <row r="1312">
          <cell r="A1312" t="str">
            <v>WRN009</v>
          </cell>
          <cell r="B1312">
            <v>672</v>
          </cell>
          <cell r="C1312">
            <v>0.10344773780000001</v>
          </cell>
          <cell r="D1312">
            <v>0</v>
          </cell>
          <cell r="E1312">
            <v>0</v>
          </cell>
          <cell r="F1312">
            <v>0</v>
          </cell>
          <cell r="G1312">
            <v>0</v>
          </cell>
          <cell r="H1312">
            <v>0</v>
          </cell>
          <cell r="I1312">
            <v>0</v>
          </cell>
          <cell r="J1312">
            <v>0</v>
          </cell>
          <cell r="K1312">
            <v>0</v>
          </cell>
          <cell r="L1312">
            <v>0</v>
          </cell>
          <cell r="M1312">
            <v>0</v>
          </cell>
          <cell r="N1312">
            <v>0</v>
          </cell>
          <cell r="O1312">
            <v>0</v>
          </cell>
          <cell r="P1312" t="str">
            <v>M4</v>
          </cell>
          <cell r="Q1312" t="str">
            <v>MINOR</v>
          </cell>
          <cell r="R1312" t="str">
            <v>Infiltration or attenuation depending on site characteristics, and not in any SPZ</v>
          </cell>
        </row>
        <row r="1313">
          <cell r="A1313" t="str">
            <v>WRN010</v>
          </cell>
          <cell r="B1313">
            <v>663</v>
          </cell>
          <cell r="C1313">
            <v>1.6416969009699998</v>
          </cell>
          <cell r="D1313">
            <v>0</v>
          </cell>
          <cell r="E1313">
            <v>0</v>
          </cell>
          <cell r="F1313">
            <v>0</v>
          </cell>
          <cell r="G1313">
            <v>0</v>
          </cell>
          <cell r="H1313">
            <v>0</v>
          </cell>
          <cell r="I1313">
            <v>0</v>
          </cell>
          <cell r="J1313">
            <v>0.3063098678110545</v>
          </cell>
          <cell r="K1313">
            <v>18.658125481632496</v>
          </cell>
          <cell r="L1313">
            <v>0.5184636384896887</v>
          </cell>
          <cell r="M1313">
            <v>31.58095980953326</v>
          </cell>
          <cell r="N1313">
            <v>0.9020353406636407</v>
          </cell>
          <cell r="O1313">
            <v>54.945303248770905</v>
          </cell>
          <cell r="P1313" t="str">
            <v>M4</v>
          </cell>
          <cell r="Q1313" t="str">
            <v>MINOR</v>
          </cell>
          <cell r="R1313" t="str">
            <v>Infiltration or attenuation depending on site characteristics, and not in any SPZ</v>
          </cell>
        </row>
        <row r="1314">
          <cell r="A1314" t="str">
            <v>WRN011</v>
          </cell>
          <cell r="B1314">
            <v>673</v>
          </cell>
          <cell r="C1314">
            <v>1.2697790209500002</v>
          </cell>
          <cell r="D1314">
            <v>0</v>
          </cell>
          <cell r="E1314">
            <v>0</v>
          </cell>
          <cell r="F1314">
            <v>0</v>
          </cell>
          <cell r="G1314">
            <v>0</v>
          </cell>
          <cell r="H1314">
            <v>0</v>
          </cell>
          <cell r="I1314">
            <v>0</v>
          </cell>
          <cell r="J1314">
            <v>0</v>
          </cell>
          <cell r="K1314">
            <v>0</v>
          </cell>
          <cell r="L1314">
            <v>0</v>
          </cell>
          <cell r="M1314">
            <v>0</v>
          </cell>
          <cell r="N1314">
            <v>0.00024047061343813406</v>
          </cell>
          <cell r="O1314">
            <v>0.018937989167455545</v>
          </cell>
          <cell r="P1314" t="str">
            <v>M4</v>
          </cell>
          <cell r="Q1314" t="str">
            <v>MINOR</v>
          </cell>
          <cell r="R1314" t="str">
            <v>Infiltration or attenuation depending on site characteristics, and not in any SPZ</v>
          </cell>
        </row>
        <row r="1315">
          <cell r="A1315" t="str">
            <v>WRN012</v>
          </cell>
          <cell r="B1315">
            <v>674</v>
          </cell>
          <cell r="C1315">
            <v>0.2543549149</v>
          </cell>
          <cell r="D1315">
            <v>0</v>
          </cell>
          <cell r="E1315">
            <v>0</v>
          </cell>
          <cell r="F1315">
            <v>0</v>
          </cell>
          <cell r="G1315">
            <v>0</v>
          </cell>
          <cell r="H1315">
            <v>0</v>
          </cell>
          <cell r="I1315">
            <v>0</v>
          </cell>
          <cell r="J1315">
            <v>0</v>
          </cell>
          <cell r="K1315">
            <v>0</v>
          </cell>
          <cell r="L1315">
            <v>0</v>
          </cell>
          <cell r="M1315">
            <v>0</v>
          </cell>
          <cell r="N1315">
            <v>0.01160899482504488</v>
          </cell>
          <cell r="O1315">
            <v>4.564092983856425</v>
          </cell>
          <cell r="P1315" t="str">
            <v>M4</v>
          </cell>
          <cell r="Q1315" t="str">
            <v>MINOR</v>
          </cell>
          <cell r="R1315" t="str">
            <v>Infiltration or attenuation depending on site characteristics, and not in any SPZ</v>
          </cell>
        </row>
        <row r="1316">
          <cell r="A1316" t="str">
            <v>WRN013</v>
          </cell>
          <cell r="B1316">
            <v>675</v>
          </cell>
          <cell r="C1316">
            <v>0.248942088296</v>
          </cell>
          <cell r="D1316">
            <v>0</v>
          </cell>
          <cell r="E1316">
            <v>0</v>
          </cell>
          <cell r="F1316">
            <v>0</v>
          </cell>
          <cell r="G1316">
            <v>0</v>
          </cell>
          <cell r="H1316">
            <v>0</v>
          </cell>
          <cell r="I1316">
            <v>0</v>
          </cell>
          <cell r="J1316">
            <v>0.0172</v>
          </cell>
          <cell r="K1316">
            <v>6.909237452667568</v>
          </cell>
          <cell r="L1316">
            <v>0.04</v>
          </cell>
          <cell r="M1316">
            <v>16.06799407597109</v>
          </cell>
          <cell r="N1316">
            <v>0.08709541560319634</v>
          </cell>
          <cell r="O1316">
            <v>34.98621554890997</v>
          </cell>
          <cell r="P1316" t="str">
            <v>M4</v>
          </cell>
          <cell r="Q1316" t="str">
            <v>MINOR</v>
          </cell>
          <cell r="R1316" t="str">
            <v>Infiltration or attenuation depending on site characteristics, and not in any SPZ</v>
          </cell>
        </row>
        <row r="1317">
          <cell r="A1317" t="str">
            <v>WRN014</v>
          </cell>
          <cell r="B1317">
            <v>676</v>
          </cell>
          <cell r="C1317">
            <v>0.80787455666</v>
          </cell>
          <cell r="D1317">
            <v>0</v>
          </cell>
          <cell r="E1317">
            <v>0</v>
          </cell>
          <cell r="F1317">
            <v>0</v>
          </cell>
          <cell r="G1317">
            <v>0</v>
          </cell>
          <cell r="H1317">
            <v>0</v>
          </cell>
          <cell r="I1317">
            <v>0</v>
          </cell>
          <cell r="J1317">
            <v>0</v>
          </cell>
          <cell r="K1317">
            <v>0</v>
          </cell>
          <cell r="L1317">
            <v>0</v>
          </cell>
          <cell r="M1317">
            <v>0</v>
          </cell>
          <cell r="N1317">
            <v>0</v>
          </cell>
          <cell r="O1317">
            <v>0</v>
          </cell>
          <cell r="P1317" t="str">
            <v>M4</v>
          </cell>
          <cell r="Q1317" t="str">
            <v>MINOR</v>
          </cell>
          <cell r="R1317" t="str">
            <v>Infiltration or attenuation depending on site characteristics, and not in any SPZ</v>
          </cell>
        </row>
        <row r="1318">
          <cell r="A1318" t="str">
            <v>WRN015</v>
          </cell>
          <cell r="B1318">
            <v>677</v>
          </cell>
          <cell r="C1318">
            <v>0.5810260485</v>
          </cell>
          <cell r="D1318">
            <v>0</v>
          </cell>
          <cell r="E1318">
            <v>0</v>
          </cell>
          <cell r="F1318">
            <v>0</v>
          </cell>
          <cell r="G1318">
            <v>0</v>
          </cell>
          <cell r="H1318">
            <v>0</v>
          </cell>
          <cell r="I1318">
            <v>0</v>
          </cell>
          <cell r="J1318">
            <v>0</v>
          </cell>
          <cell r="K1318">
            <v>0</v>
          </cell>
          <cell r="L1318">
            <v>0.0002119053825427753</v>
          </cell>
          <cell r="M1318">
            <v>0.03647089198321464</v>
          </cell>
          <cell r="N1318">
            <v>0.003222443695182301</v>
          </cell>
          <cell r="O1318">
            <v>0.5546126036003877</v>
          </cell>
          <cell r="P1318" t="str">
            <v>M4</v>
          </cell>
          <cell r="Q1318" t="str">
            <v>MINOR</v>
          </cell>
          <cell r="R1318" t="str">
            <v>Infiltration or attenuation depending on site characteristics, and not in any SPZ</v>
          </cell>
        </row>
        <row r="1319">
          <cell r="A1319" t="str">
            <v>WRN016</v>
          </cell>
          <cell r="B1319">
            <v>662</v>
          </cell>
          <cell r="C1319">
            <v>1.0518056166599998</v>
          </cell>
          <cell r="D1319">
            <v>0</v>
          </cell>
          <cell r="E1319">
            <v>0</v>
          </cell>
          <cell r="F1319">
            <v>0</v>
          </cell>
          <cell r="G1319">
            <v>0</v>
          </cell>
          <cell r="H1319">
            <v>0</v>
          </cell>
          <cell r="I1319">
            <v>0</v>
          </cell>
          <cell r="J1319">
            <v>0.010554359080062619</v>
          </cell>
          <cell r="K1319">
            <v>1.0034514850355998</v>
          </cell>
          <cell r="L1319">
            <v>0.042496096367879314</v>
          </cell>
          <cell r="M1319">
            <v>4.0402994331619295</v>
          </cell>
          <cell r="N1319">
            <v>0.08431364280020111</v>
          </cell>
          <cell r="O1319">
            <v>8.016086001512178</v>
          </cell>
          <cell r="P1319" t="str">
            <v>M4</v>
          </cell>
          <cell r="Q1319" t="str">
            <v>MINOR</v>
          </cell>
          <cell r="R1319" t="str">
            <v>Infiltration or attenuation depending on site characteristics, and not in any SPZ</v>
          </cell>
        </row>
        <row r="1320">
          <cell r="A1320" t="str">
            <v>WRN017</v>
          </cell>
          <cell r="B1320">
            <v>678</v>
          </cell>
          <cell r="C1320">
            <v>2.56661130681</v>
          </cell>
          <cell r="D1320">
            <v>0</v>
          </cell>
          <cell r="E1320">
            <v>0</v>
          </cell>
          <cell r="F1320">
            <v>0</v>
          </cell>
          <cell r="G1320">
            <v>0</v>
          </cell>
          <cell r="H1320">
            <v>0</v>
          </cell>
          <cell r="I1320">
            <v>0</v>
          </cell>
          <cell r="J1320">
            <v>0.01714408838011352</v>
          </cell>
          <cell r="K1320">
            <v>0.6679659025355744</v>
          </cell>
          <cell r="L1320">
            <v>0.029373135412520877</v>
          </cell>
          <cell r="M1320">
            <v>1.1444325572238</v>
          </cell>
          <cell r="N1320">
            <v>0.07518523916442377</v>
          </cell>
          <cell r="O1320">
            <v>2.9293582150493327</v>
          </cell>
          <cell r="P1320" t="str">
            <v>M4</v>
          </cell>
          <cell r="Q1320" t="str">
            <v>MINOR</v>
          </cell>
          <cell r="R1320" t="str">
            <v>Infiltration or attenuation depending on site characteristics, and not in any SPZ</v>
          </cell>
        </row>
        <row r="1321">
          <cell r="A1321" t="str">
            <v>WRN018</v>
          </cell>
          <cell r="B1321">
            <v>679</v>
          </cell>
          <cell r="C1321">
            <v>0.3203379078</v>
          </cell>
          <cell r="D1321">
            <v>0</v>
          </cell>
          <cell r="E1321">
            <v>0</v>
          </cell>
          <cell r="F1321">
            <v>0</v>
          </cell>
          <cell r="G1321">
            <v>0</v>
          </cell>
          <cell r="H1321">
            <v>0</v>
          </cell>
          <cell r="I1321">
            <v>0</v>
          </cell>
          <cell r="J1321">
            <v>0</v>
          </cell>
          <cell r="K1321">
            <v>0</v>
          </cell>
          <cell r="L1321">
            <v>0</v>
          </cell>
          <cell r="M1321">
            <v>0</v>
          </cell>
          <cell r="N1321">
            <v>0</v>
          </cell>
          <cell r="O1321">
            <v>0</v>
          </cell>
          <cell r="P1321" t="str">
            <v>M4</v>
          </cell>
          <cell r="Q1321" t="str">
            <v>MINOR</v>
          </cell>
          <cell r="R1321" t="str">
            <v>Infiltration or attenuation depending on site characteristics, and not in any SPZ</v>
          </cell>
        </row>
        <row r="1322">
          <cell r="A1322" t="str">
            <v>WRN019</v>
          </cell>
          <cell r="B1322">
            <v>680</v>
          </cell>
          <cell r="C1322">
            <v>0.228725508</v>
          </cell>
          <cell r="D1322">
            <v>0</v>
          </cell>
          <cell r="E1322">
            <v>0</v>
          </cell>
          <cell r="F1322">
            <v>0</v>
          </cell>
          <cell r="G1322">
            <v>0</v>
          </cell>
          <cell r="H1322">
            <v>0</v>
          </cell>
          <cell r="I1322">
            <v>0</v>
          </cell>
          <cell r="J1322">
            <v>0</v>
          </cell>
          <cell r="K1322">
            <v>0</v>
          </cell>
          <cell r="L1322">
            <v>0</v>
          </cell>
          <cell r="M1322">
            <v>0</v>
          </cell>
          <cell r="N1322">
            <v>0.1036768384284221</v>
          </cell>
          <cell r="O1322">
            <v>45.32806127964621</v>
          </cell>
          <cell r="P1322" t="str">
            <v>M4</v>
          </cell>
          <cell r="Q1322" t="str">
            <v>MINOR</v>
          </cell>
          <cell r="R1322" t="str">
            <v>Infiltration or attenuation depending on site characteristics, and not in any SPZ</v>
          </cell>
        </row>
        <row r="1323">
          <cell r="A1323" t="str">
            <v>WRN020</v>
          </cell>
          <cell r="B1323">
            <v>681</v>
          </cell>
          <cell r="C1323">
            <v>0.0273811150133</v>
          </cell>
          <cell r="D1323">
            <v>0</v>
          </cell>
          <cell r="E1323">
            <v>0</v>
          </cell>
          <cell r="F1323">
            <v>0</v>
          </cell>
          <cell r="G1323">
            <v>0</v>
          </cell>
          <cell r="H1323">
            <v>0</v>
          </cell>
          <cell r="I1323">
            <v>0</v>
          </cell>
          <cell r="J1323">
            <v>0</v>
          </cell>
          <cell r="K1323">
            <v>0</v>
          </cell>
          <cell r="L1323">
            <v>0</v>
          </cell>
          <cell r="M1323">
            <v>0</v>
          </cell>
          <cell r="N1323">
            <v>0</v>
          </cell>
          <cell r="O1323">
            <v>0</v>
          </cell>
          <cell r="P1323" t="str">
            <v>M4</v>
          </cell>
          <cell r="Q1323" t="str">
            <v>MINOR</v>
          </cell>
          <cell r="R1323" t="str">
            <v>Infiltration or attenuation depending on site characteristics, and not in any SPZ</v>
          </cell>
        </row>
        <row r="1324">
          <cell r="A1324" t="str">
            <v>WRN021</v>
          </cell>
          <cell r="B1324">
            <v>685</v>
          </cell>
          <cell r="C1324">
            <v>22.8684340514</v>
          </cell>
          <cell r="D1324">
            <v>0</v>
          </cell>
          <cell r="E1324">
            <v>0</v>
          </cell>
          <cell r="F1324">
            <v>0</v>
          </cell>
          <cell r="G1324">
            <v>0</v>
          </cell>
          <cell r="H1324">
            <v>0</v>
          </cell>
          <cell r="I1324">
            <v>0</v>
          </cell>
          <cell r="J1324">
            <v>0.01855972811913828</v>
          </cell>
          <cell r="K1324">
            <v>0.08115871894604894</v>
          </cell>
          <cell r="L1324">
            <v>0.06900087216923009</v>
          </cell>
          <cell r="M1324">
            <v>0.30172976432990994</v>
          </cell>
          <cell r="N1324">
            <v>0.40885608898231085</v>
          </cell>
          <cell r="O1324">
            <v>1.7878622036968062</v>
          </cell>
          <cell r="P1324" t="str">
            <v>M4</v>
          </cell>
          <cell r="Q1324" t="str">
            <v>MINOR</v>
          </cell>
          <cell r="R1324" t="str">
            <v>Infiltration or attenuation depending on site characteristics, and not in any SPZ</v>
          </cell>
        </row>
        <row r="1325">
          <cell r="A1325" t="str">
            <v>WRN022</v>
          </cell>
          <cell r="B1325">
            <v>682</v>
          </cell>
          <cell r="C1325">
            <v>0.123182636671</v>
          </cell>
          <cell r="D1325">
            <v>0</v>
          </cell>
          <cell r="E1325">
            <v>0</v>
          </cell>
          <cell r="F1325">
            <v>0</v>
          </cell>
          <cell r="G1325">
            <v>0</v>
          </cell>
          <cell r="H1325">
            <v>0</v>
          </cell>
          <cell r="I1325">
            <v>0</v>
          </cell>
          <cell r="J1325">
            <v>0</v>
          </cell>
          <cell r="K1325">
            <v>0</v>
          </cell>
          <cell r="L1325">
            <v>0</v>
          </cell>
          <cell r="M1325">
            <v>0</v>
          </cell>
          <cell r="N1325">
            <v>0.006870850223867555</v>
          </cell>
          <cell r="O1325">
            <v>5.577774927986348</v>
          </cell>
          <cell r="P1325" t="str">
            <v>M4</v>
          </cell>
          <cell r="Q1325" t="str">
            <v>MINOR</v>
          </cell>
          <cell r="R1325" t="str">
            <v>Infiltration or attenuation depending on site characteristics, and not in any SPZ</v>
          </cell>
        </row>
        <row r="1326">
          <cell r="A1326" t="str">
            <v>WRN024</v>
          </cell>
          <cell r="B1326">
            <v>683</v>
          </cell>
          <cell r="C1326">
            <v>0.0631532473204</v>
          </cell>
          <cell r="D1326">
            <v>0</v>
          </cell>
          <cell r="E1326">
            <v>0</v>
          </cell>
          <cell r="F1326">
            <v>0</v>
          </cell>
          <cell r="G1326">
            <v>0</v>
          </cell>
          <cell r="H1326">
            <v>0</v>
          </cell>
          <cell r="I1326">
            <v>0</v>
          </cell>
          <cell r="J1326">
            <v>0</v>
          </cell>
          <cell r="K1326">
            <v>0</v>
          </cell>
          <cell r="L1326">
            <v>0</v>
          </cell>
          <cell r="M1326">
            <v>0</v>
          </cell>
          <cell r="N1326">
            <v>0</v>
          </cell>
          <cell r="O1326">
            <v>0</v>
          </cell>
          <cell r="P1326" t="str">
            <v>M4</v>
          </cell>
          <cell r="Q1326" t="str">
            <v>MINOR</v>
          </cell>
          <cell r="R1326" t="str">
            <v>Infiltration or attenuation depending on site characteristics, and not in any SPZ</v>
          </cell>
        </row>
        <row r="1327">
          <cell r="A1327" t="str">
            <v>WRN025</v>
          </cell>
          <cell r="B1327">
            <v>684</v>
          </cell>
          <cell r="C1327">
            <v>1.6475009452900002</v>
          </cell>
          <cell r="D1327">
            <v>0</v>
          </cell>
          <cell r="E1327">
            <v>0</v>
          </cell>
          <cell r="F1327">
            <v>0</v>
          </cell>
          <cell r="G1327">
            <v>0</v>
          </cell>
          <cell r="H1327">
            <v>0</v>
          </cell>
          <cell r="I1327">
            <v>0</v>
          </cell>
          <cell r="J1327">
            <v>0</v>
          </cell>
          <cell r="K1327">
            <v>0</v>
          </cell>
          <cell r="L1327">
            <v>0</v>
          </cell>
          <cell r="M1327">
            <v>0</v>
          </cell>
          <cell r="N1327">
            <v>0.02106984099155149</v>
          </cell>
          <cell r="O1327">
            <v>1.2788970502133876</v>
          </cell>
          <cell r="P1327" t="str">
            <v>M4</v>
          </cell>
          <cell r="Q1327" t="str">
            <v>MINOR</v>
          </cell>
          <cell r="R1327" t="str">
            <v>Infiltration or attenuation depending on site characteristics, and not in any SPZ</v>
          </cell>
        </row>
        <row r="1333">
          <cell r="A1333" t="str">
            <v>SITE_REF</v>
          </cell>
          <cell r="B1333" t="str">
            <v>Hyder_Site_ID</v>
          </cell>
          <cell r="C1333" t="str">
            <v>Area (ha)</v>
          </cell>
          <cell r="D1333" t="str">
            <v>Area of site in FZ3b (ha)</v>
          </cell>
          <cell r="E1333" t="str">
            <v>% of site in FZ3b</v>
          </cell>
          <cell r="F1333" t="str">
            <v>Area of site in FZ3 (ha)</v>
          </cell>
          <cell r="G1333" t="str">
            <v>% of site in FZ3</v>
          </cell>
          <cell r="H1333" t="str">
            <v>Area of site in FZ2 (ha)</v>
          </cell>
          <cell r="I1333" t="str">
            <v>% of site in FZ2</v>
          </cell>
          <cell r="J1333" t="str">
            <v>Area of site in uFMfSW 1 in 30 (ha)</v>
          </cell>
          <cell r="K1333" t="str">
            <v>% of site in uFMfSW 1 in 30</v>
          </cell>
          <cell r="L1333" t="str">
            <v>Area of site in uFMfSW 1 in 100 (ha)</v>
          </cell>
          <cell r="M1333" t="str">
            <v>% of site in uFMfSW 1 in 100</v>
          </cell>
          <cell r="N1333" t="str">
            <v>Area of site in uFMfSW   1 in 1000 (ha)</v>
          </cell>
          <cell r="O1333" t="str">
            <v>% of site in uFMfSW 1 in 1000</v>
          </cell>
          <cell r="P1333" t="str">
            <v>SuDS Applicability Class</v>
          </cell>
          <cell r="Q1333" t="str">
            <v>SuDS Applicability Type</v>
          </cell>
          <cell r="R1333" t="str">
            <v>SuDS Applicability Summary</v>
          </cell>
        </row>
        <row r="1334">
          <cell r="A1334" t="str">
            <v>CRAV003</v>
          </cell>
          <cell r="B1334">
            <v>199</v>
          </cell>
          <cell r="C1334">
            <v>7.963339514379999</v>
          </cell>
          <cell r="D1334">
            <v>0</v>
          </cell>
          <cell r="E1334">
            <v>0</v>
          </cell>
          <cell r="F1334">
            <v>0</v>
          </cell>
          <cell r="G1334">
            <v>0</v>
          </cell>
          <cell r="H1334">
            <v>0</v>
          </cell>
          <cell r="I1334">
            <v>0</v>
          </cell>
          <cell r="J1334">
            <v>0.10884824766969461</v>
          </cell>
          <cell r="K1334">
            <v>1.3668668461659732</v>
          </cell>
          <cell r="L1334">
            <v>0.4335912877736492</v>
          </cell>
          <cell r="M1334">
            <v>5.444842418066955</v>
          </cell>
          <cell r="N1334">
            <v>2.0395596795286823</v>
          </cell>
          <cell r="O1334">
            <v>25.611863915204125</v>
          </cell>
          <cell r="P1334" t="str">
            <v>M4</v>
          </cell>
          <cell r="Q1334" t="str">
            <v>MINOR</v>
          </cell>
          <cell r="R1334" t="str">
            <v>Infiltration or attenuation depending on site characteristics, and not in any SPZ</v>
          </cell>
        </row>
        <row r="1335">
          <cell r="A1335" t="str">
            <v>CRAV009</v>
          </cell>
          <cell r="B1335">
            <v>198</v>
          </cell>
          <cell r="C1335">
            <v>1.3258881305799999</v>
          </cell>
          <cell r="D1335">
            <v>0</v>
          </cell>
          <cell r="E1335">
            <v>0</v>
          </cell>
          <cell r="F1335">
            <v>0</v>
          </cell>
          <cell r="G1335">
            <v>0</v>
          </cell>
          <cell r="H1335">
            <v>0</v>
          </cell>
          <cell r="I1335">
            <v>0</v>
          </cell>
          <cell r="J1335">
            <v>0.02411028952761949</v>
          </cell>
          <cell r="K1335">
            <v>1.818425625174925</v>
          </cell>
          <cell r="L1335">
            <v>0.31063618583353425</v>
          </cell>
          <cell r="M1335">
            <v>23.428536591367536</v>
          </cell>
          <cell r="N1335">
            <v>1.3034589582284315</v>
          </cell>
          <cell r="O1335">
            <v>98.30836615591717</v>
          </cell>
          <cell r="P1335" t="str">
            <v>M4</v>
          </cell>
          <cell r="Q1335" t="str">
            <v>MINOR</v>
          </cell>
          <cell r="R1335" t="str">
            <v>Infiltration or attenuation depending on site characteristics, and not in any SPZ</v>
          </cell>
        </row>
        <row r="1336">
          <cell r="A1336" t="str">
            <v>Total</v>
          </cell>
          <cell r="C1336">
            <v>9.289227644959999</v>
          </cell>
          <cell r="D1336">
            <v>0</v>
          </cell>
          <cell r="E1336">
            <v>0</v>
          </cell>
          <cell r="F1336">
            <v>0</v>
          </cell>
          <cell r="G1336">
            <v>0</v>
          </cell>
          <cell r="H1336">
            <v>0</v>
          </cell>
          <cell r="I1336">
            <v>0</v>
          </cell>
          <cell r="J1336">
            <v>0.1329585371973141</v>
          </cell>
          <cell r="K1336">
            <v>1.4313196132022088</v>
          </cell>
          <cell r="L1336">
            <v>0.7442274736071834</v>
          </cell>
          <cell r="M1336">
            <v>8.01172607725869</v>
          </cell>
          <cell r="N1336">
            <v>3.3430186377571136</v>
          </cell>
          <cell r="O1336">
            <v>35.988122646245145</v>
          </cell>
        </row>
        <row r="1339">
          <cell r="A1339" t="str">
            <v>SHREW019</v>
          </cell>
          <cell r="B1339">
            <v>715</v>
          </cell>
          <cell r="C1339">
            <v>4.02702171448</v>
          </cell>
          <cell r="D1339">
            <v>0</v>
          </cell>
          <cell r="E1339">
            <v>0</v>
          </cell>
          <cell r="F1339">
            <v>0</v>
          </cell>
          <cell r="G1339">
            <v>0</v>
          </cell>
          <cell r="H1339">
            <v>0</v>
          </cell>
          <cell r="I1339">
            <v>0</v>
          </cell>
          <cell r="J1339">
            <v>0.07673351076049617</v>
          </cell>
          <cell r="K1339">
            <v>1.905465532618927</v>
          </cell>
          <cell r="L1339">
            <v>0.1114026400466284</v>
          </cell>
          <cell r="M1339">
            <v>2.766377932506718</v>
          </cell>
          <cell r="N1339">
            <v>0.19354739685155348</v>
          </cell>
          <cell r="O1339">
            <v>4.8062168663161975</v>
          </cell>
          <cell r="P1339" t="str">
            <v>M4</v>
          </cell>
          <cell r="Q1339" t="str">
            <v>MINOR</v>
          </cell>
          <cell r="R1339" t="str">
            <v>Infiltration or attenuation depending on site characteristics, and not in any SPZ</v>
          </cell>
        </row>
        <row r="1340">
          <cell r="A1340" t="str">
            <v>SHREW094</v>
          </cell>
          <cell r="B1340">
            <v>719</v>
          </cell>
          <cell r="C1340">
            <v>2.61879887378</v>
          </cell>
          <cell r="D1340">
            <v>0</v>
          </cell>
          <cell r="E1340">
            <v>0</v>
          </cell>
          <cell r="F1340">
            <v>0</v>
          </cell>
          <cell r="G1340">
            <v>0</v>
          </cell>
          <cell r="H1340">
            <v>0</v>
          </cell>
          <cell r="I1340">
            <v>0</v>
          </cell>
          <cell r="J1340">
            <v>0.15224677189179017</v>
          </cell>
          <cell r="K1340">
            <v>5.813610713526683</v>
          </cell>
          <cell r="L1340">
            <v>0.23985383987312128</v>
          </cell>
          <cell r="M1340">
            <v>9.158925577469565</v>
          </cell>
          <cell r="N1340">
            <v>0.46321435184780785</v>
          </cell>
          <cell r="O1340">
            <v>17.688046091878746</v>
          </cell>
          <cell r="P1340" t="str">
            <v>M4</v>
          </cell>
          <cell r="Q1340" t="str">
            <v>MINOR</v>
          </cell>
          <cell r="R1340" t="str">
            <v>Infiltration or attenuation depending on site characteristics, and not in any SPZ</v>
          </cell>
        </row>
        <row r="1341">
          <cell r="A1341" t="str">
            <v>Total</v>
          </cell>
          <cell r="C1341">
            <v>6.645820588259999</v>
          </cell>
          <cell r="D1341">
            <v>0</v>
          </cell>
          <cell r="E1341">
            <v>0</v>
          </cell>
          <cell r="F1341">
            <v>0</v>
          </cell>
          <cell r="G1341">
            <v>0</v>
          </cell>
          <cell r="H1341">
            <v>0</v>
          </cell>
          <cell r="I1341">
            <v>0</v>
          </cell>
          <cell r="J1341">
            <v>0.22898028265228634</v>
          </cell>
          <cell r="K1341">
            <v>3.4454779452937</v>
          </cell>
          <cell r="L1341">
            <v>0.3512564799197497</v>
          </cell>
          <cell r="M1341">
            <v>5.285374097222134</v>
          </cell>
          <cell r="N1341">
            <v>0.6567617486993613</v>
          </cell>
          <cell r="O1341">
            <v>9.882327396251812</v>
          </cell>
        </row>
        <row r="1343">
          <cell r="A1343" t="str">
            <v>SHREW030/R</v>
          </cell>
          <cell r="B1343">
            <v>717</v>
          </cell>
          <cell r="C1343">
            <v>30.055879721</v>
          </cell>
          <cell r="D1343">
            <v>1.1856971484125447</v>
          </cell>
          <cell r="E1343">
            <v>3.944975690011495</v>
          </cell>
          <cell r="F1343">
            <v>1.387103821255687</v>
          </cell>
          <cell r="G1343">
            <v>4.6150830856783065</v>
          </cell>
          <cell r="H1343">
            <v>1.675595017271542</v>
          </cell>
          <cell r="I1343">
            <v>5.574932535083331</v>
          </cell>
          <cell r="J1343">
            <v>1.238067282615384</v>
          </cell>
          <cell r="K1343">
            <v>4.119218249833321</v>
          </cell>
          <cell r="L1343">
            <v>2.179543471876003</v>
          </cell>
          <cell r="M1343">
            <v>7.251637590075792</v>
          </cell>
          <cell r="N1343">
            <v>4.929350995181524</v>
          </cell>
          <cell r="O1343">
            <v>16.400621245956724</v>
          </cell>
          <cell r="P1343" t="str">
            <v>M4</v>
          </cell>
          <cell r="Q1343" t="str">
            <v>MINOR</v>
          </cell>
          <cell r="R1343" t="str">
            <v>Infiltration or attenuation depending on site characteristics, and not in any SPZ</v>
          </cell>
        </row>
        <row r="1345">
          <cell r="E1345">
            <v>6.531489530960382</v>
          </cell>
          <cell r="G1345">
            <v>7.561719457447991</v>
          </cell>
          <cell r="I1345">
            <v>9.045935948961494</v>
          </cell>
          <cell r="K1345">
            <v>5.428380942426133</v>
          </cell>
          <cell r="M1345">
            <v>8.998781285623568</v>
          </cell>
          <cell r="O1345">
            <v>19.152912002096656</v>
          </cell>
        </row>
        <row r="1360">
          <cell r="E1360">
            <v>5.8589291575373466</v>
          </cell>
          <cell r="G1360">
            <v>7.0108171626390146</v>
          </cell>
          <cell r="I1360">
            <v>8.069709266577345</v>
          </cell>
          <cell r="K1360">
            <v>0.8401143921257385</v>
          </cell>
          <cell r="M1360">
            <v>1.5932765415195733</v>
          </cell>
          <cell r="O1360">
            <v>5.0843916471816915</v>
          </cell>
        </row>
        <row r="1362">
          <cell r="R1362" t="str">
            <v>Highly permeable geology and not in any SPZ</v>
          </cell>
        </row>
        <row r="1363">
          <cell r="P1363" t="str">
            <v>G4</v>
          </cell>
          <cell r="Q1363" t="str">
            <v>MAJOR</v>
          </cell>
        </row>
        <row r="1364">
          <cell r="E1364">
            <v>18.603787732452467</v>
          </cell>
          <cell r="G1364">
            <v>22.482466422281174</v>
          </cell>
          <cell r="I1364">
            <v>29.145767785648204</v>
          </cell>
          <cell r="K1364">
            <v>0</v>
          </cell>
          <cell r="M1364">
            <v>0.12380391842220684</v>
          </cell>
          <cell r="O1364">
            <v>2.063998555530988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7999799847602844"/>
  </sheetPr>
  <dimension ref="A1:Y78"/>
  <sheetViews>
    <sheetView zoomScale="70" zoomScaleNormal="70" zoomScalePageLayoutView="0" workbookViewId="0" topLeftCell="A1">
      <pane xSplit="1" topLeftCell="B1" activePane="topRight" state="frozen"/>
      <selection pane="topLeft" activeCell="A1" sqref="A1"/>
      <selection pane="topRight" activeCell="F5" sqref="F5"/>
    </sheetView>
  </sheetViews>
  <sheetFormatPr defaultColWidth="9.140625" defaultRowHeight="12.75"/>
  <cols>
    <col min="1" max="1" width="16.8515625" style="1" customWidth="1"/>
    <col min="2" max="2" width="22.28125" style="13" bestFit="1" customWidth="1"/>
    <col min="3" max="3" width="35.8515625" style="1" customWidth="1"/>
    <col min="4" max="4" width="15.421875" style="43" customWidth="1"/>
    <col min="5" max="5" width="43.421875" style="1" customWidth="1"/>
    <col min="6" max="6" width="16.00390625" style="44" customWidth="1"/>
    <col min="7" max="7" width="14.8515625" style="45" customWidth="1"/>
    <col min="8" max="8" width="17.140625" style="45" customWidth="1"/>
    <col min="9" max="9" width="16.57421875" style="45" customWidth="1"/>
    <col min="10" max="10" width="50.00390625" style="0" customWidth="1"/>
    <col min="11" max="11" width="49.57421875" style="0" customWidth="1"/>
    <col min="12" max="12" width="54.00390625" style="0" customWidth="1"/>
    <col min="13" max="13" width="21.421875" style="0" customWidth="1"/>
    <col min="14" max="14" width="18.140625" style="0" customWidth="1"/>
    <col min="15" max="15" width="49.7109375" style="73" customWidth="1"/>
    <col min="16" max="16" width="9.140625" style="1" customWidth="1"/>
    <col min="17" max="17" width="12.28125" style="46" customWidth="1"/>
    <col min="18" max="18" width="12.57421875" style="46" customWidth="1"/>
    <col min="19" max="19" width="12.7109375" style="46" customWidth="1"/>
    <col min="20" max="20" width="16.7109375" style="1" customWidth="1"/>
    <col min="21" max="21" width="19.140625" style="1" customWidth="1"/>
    <col min="22" max="22" width="16.140625" style="1" customWidth="1"/>
    <col min="23" max="23" width="16.28125" style="1" customWidth="1"/>
    <col min="24" max="24" width="25.8515625" style="1" customWidth="1"/>
    <col min="25" max="25" width="81.00390625" style="1" customWidth="1"/>
    <col min="26" max="16384" width="9.140625" style="1" customWidth="1"/>
  </cols>
  <sheetData>
    <row r="1" spans="1:25" ht="12.75">
      <c r="A1" s="128" t="s">
        <v>578</v>
      </c>
      <c r="B1" s="128" t="s">
        <v>579</v>
      </c>
      <c r="C1" s="119" t="s">
        <v>580</v>
      </c>
      <c r="D1" s="120"/>
      <c r="E1" s="120"/>
      <c r="F1" s="118" t="s">
        <v>581</v>
      </c>
      <c r="G1" s="118"/>
      <c r="H1" s="118"/>
      <c r="I1" s="118"/>
      <c r="J1" s="118"/>
      <c r="K1" s="121" t="s">
        <v>582</v>
      </c>
      <c r="L1" s="124" t="s">
        <v>583</v>
      </c>
      <c r="M1" s="118" t="s">
        <v>293</v>
      </c>
      <c r="N1" s="118"/>
      <c r="O1" s="118"/>
      <c r="P1" s="127" t="s">
        <v>584</v>
      </c>
      <c r="Q1" s="127"/>
      <c r="R1" s="127"/>
      <c r="S1" s="127"/>
      <c r="T1" s="127"/>
      <c r="U1" s="127"/>
      <c r="V1" s="127"/>
      <c r="W1" s="127"/>
      <c r="X1" s="127"/>
      <c r="Y1" s="127"/>
    </row>
    <row r="2" spans="1:25" ht="12.75" customHeight="1">
      <c r="A2" s="129"/>
      <c r="B2" s="130"/>
      <c r="C2" s="128" t="s">
        <v>585</v>
      </c>
      <c r="D2" s="113" t="s">
        <v>586</v>
      </c>
      <c r="E2" s="115" t="s">
        <v>587</v>
      </c>
      <c r="F2" s="113" t="s">
        <v>588</v>
      </c>
      <c r="G2" s="113" t="s">
        <v>589</v>
      </c>
      <c r="H2" s="113" t="s">
        <v>590</v>
      </c>
      <c r="I2" s="113" t="s">
        <v>591</v>
      </c>
      <c r="J2" s="133" t="s">
        <v>587</v>
      </c>
      <c r="K2" s="122"/>
      <c r="L2" s="122"/>
      <c r="M2" s="131" t="s">
        <v>306</v>
      </c>
      <c r="N2" s="131" t="s">
        <v>307</v>
      </c>
      <c r="O2" s="125" t="s">
        <v>308</v>
      </c>
      <c r="P2" s="128" t="s">
        <v>592</v>
      </c>
      <c r="Q2" s="128" t="s">
        <v>593</v>
      </c>
      <c r="R2" s="128" t="s">
        <v>594</v>
      </c>
      <c r="S2" s="128" t="s">
        <v>595</v>
      </c>
      <c r="T2" s="128" t="s">
        <v>596</v>
      </c>
      <c r="U2" s="128" t="s">
        <v>597</v>
      </c>
      <c r="V2" s="119" t="s">
        <v>598</v>
      </c>
      <c r="W2" s="119"/>
      <c r="X2" s="119" t="s">
        <v>599</v>
      </c>
      <c r="Y2" s="119" t="s">
        <v>600</v>
      </c>
    </row>
    <row r="3" spans="1:25" ht="38.25">
      <c r="A3" s="129"/>
      <c r="B3" s="130"/>
      <c r="C3" s="129"/>
      <c r="D3" s="114"/>
      <c r="E3" s="116"/>
      <c r="F3" s="135"/>
      <c r="G3" s="117"/>
      <c r="H3" s="117"/>
      <c r="I3" s="117"/>
      <c r="J3" s="134"/>
      <c r="K3" s="123"/>
      <c r="L3" s="123"/>
      <c r="M3" s="132"/>
      <c r="N3" s="132"/>
      <c r="O3" s="126"/>
      <c r="P3" s="130"/>
      <c r="Q3" s="130"/>
      <c r="R3" s="130"/>
      <c r="S3" s="130"/>
      <c r="T3" s="130"/>
      <c r="U3" s="130"/>
      <c r="V3" s="2" t="s">
        <v>601</v>
      </c>
      <c r="W3" s="2" t="s">
        <v>602</v>
      </c>
      <c r="X3" s="120"/>
      <c r="Y3" s="120"/>
    </row>
    <row r="4" spans="1:25" ht="12.75">
      <c r="A4" s="111" t="s">
        <v>603</v>
      </c>
      <c r="B4" s="109"/>
      <c r="C4" s="109"/>
      <c r="D4" s="109"/>
      <c r="E4" s="109"/>
      <c r="F4" s="109"/>
      <c r="G4" s="109"/>
      <c r="H4" s="109"/>
      <c r="I4" s="109"/>
      <c r="J4" s="109"/>
      <c r="K4" s="109"/>
      <c r="L4" s="109"/>
      <c r="M4" s="109"/>
      <c r="N4" s="109"/>
      <c r="O4" s="109"/>
      <c r="P4" s="109"/>
      <c r="Q4" s="109"/>
      <c r="R4" s="109"/>
      <c r="S4" s="109"/>
      <c r="T4" s="109"/>
      <c r="U4" s="109"/>
      <c r="V4" s="109"/>
      <c r="W4" s="109"/>
      <c r="X4" s="109"/>
      <c r="Y4" s="109"/>
    </row>
    <row r="5" spans="1:25" s="13" customFormat="1" ht="38.25">
      <c r="A5" s="15" t="s">
        <v>614</v>
      </c>
      <c r="B5" s="14" t="s">
        <v>615</v>
      </c>
      <c r="C5" s="5" t="s">
        <v>616</v>
      </c>
      <c r="D5" s="6" t="s">
        <v>607</v>
      </c>
      <c r="E5" s="5" t="s">
        <v>683</v>
      </c>
      <c r="F5" s="7">
        <f>VLOOKUP($A5,'[1]Hyder_Calcs'!$A2:S1328,11,0)</f>
        <v>0</v>
      </c>
      <c r="G5" s="7">
        <f>VLOOKUP($A5,'[1]Hyder_Calcs'!$A2:T1328,13,0)</f>
        <v>0</v>
      </c>
      <c r="H5" s="7">
        <f>VLOOKUP($A5,'[1]Hyder_Calcs'!$A2:U1328,15,0)</f>
        <v>0</v>
      </c>
      <c r="I5" s="7">
        <f>H5</f>
        <v>0</v>
      </c>
      <c r="J5" s="5" t="s">
        <v>617</v>
      </c>
      <c r="K5" s="5" t="s">
        <v>618</v>
      </c>
      <c r="L5" s="8" t="s">
        <v>610</v>
      </c>
      <c r="M5" s="8" t="s">
        <v>347</v>
      </c>
      <c r="N5" s="8" t="s">
        <v>348</v>
      </c>
      <c r="O5" s="18" t="s">
        <v>798</v>
      </c>
      <c r="P5" s="9">
        <v>1.60235508553</v>
      </c>
      <c r="Q5" s="9">
        <v>0</v>
      </c>
      <c r="R5" s="9">
        <v>0</v>
      </c>
      <c r="S5" s="9">
        <v>1.60235508553</v>
      </c>
      <c r="T5" s="10">
        <v>64.09420342119999</v>
      </c>
      <c r="U5" s="10" t="s">
        <v>611</v>
      </c>
      <c r="V5" s="11">
        <v>20</v>
      </c>
      <c r="W5" s="11" t="s">
        <v>612</v>
      </c>
      <c r="X5" s="102" t="s">
        <v>613</v>
      </c>
      <c r="Y5" s="5" t="s">
        <v>619</v>
      </c>
    </row>
    <row r="6" spans="1:25" s="13" customFormat="1" ht="27" customHeight="1">
      <c r="A6" s="112" t="s">
        <v>620</v>
      </c>
      <c r="B6" s="109"/>
      <c r="C6" s="109"/>
      <c r="D6" s="109"/>
      <c r="E6" s="109"/>
      <c r="F6" s="109"/>
      <c r="G6" s="109"/>
      <c r="H6" s="109"/>
      <c r="I6" s="109"/>
      <c r="J6" s="109"/>
      <c r="K6" s="109"/>
      <c r="L6" s="109"/>
      <c r="M6" s="109"/>
      <c r="N6" s="109"/>
      <c r="O6" s="109"/>
      <c r="P6" s="109"/>
      <c r="Q6" s="109"/>
      <c r="R6" s="109"/>
      <c r="S6" s="109"/>
      <c r="T6" s="109"/>
      <c r="U6" s="109"/>
      <c r="V6" s="109"/>
      <c r="W6" s="109"/>
      <c r="X6" s="109"/>
      <c r="Y6" s="109"/>
    </row>
    <row r="7" spans="1:25" s="13" customFormat="1" ht="38.25">
      <c r="A7" s="15" t="s">
        <v>621</v>
      </c>
      <c r="B7" s="14" t="s">
        <v>622</v>
      </c>
      <c r="C7" s="5" t="s">
        <v>623</v>
      </c>
      <c r="D7" s="6" t="s">
        <v>607</v>
      </c>
      <c r="E7" s="5" t="s">
        <v>683</v>
      </c>
      <c r="F7" s="7">
        <f>VLOOKUP($A7,'[1]Hyder_Calcs'!$A3:S1329,11,0)</f>
        <v>0</v>
      </c>
      <c r="G7" s="7">
        <f>VLOOKUP($A7,'[1]Hyder_Calcs'!$A3:T1329,13,0)</f>
        <v>0</v>
      </c>
      <c r="H7" s="7">
        <f>VLOOKUP($A7,'[1]Hyder_Calcs'!$A3:U1329,15,0)</f>
        <v>0</v>
      </c>
      <c r="I7" s="7">
        <f>H7</f>
        <v>0</v>
      </c>
      <c r="J7" s="5" t="s">
        <v>617</v>
      </c>
      <c r="K7" s="5" t="s">
        <v>618</v>
      </c>
      <c r="L7" s="8" t="s">
        <v>610</v>
      </c>
      <c r="M7" s="83" t="s">
        <v>347</v>
      </c>
      <c r="N7" s="83" t="s">
        <v>348</v>
      </c>
      <c r="O7" s="107" t="s">
        <v>798</v>
      </c>
      <c r="P7" s="9">
        <v>1.9188174602999999</v>
      </c>
      <c r="Q7" s="9">
        <v>0</v>
      </c>
      <c r="R7" s="9">
        <v>0</v>
      </c>
      <c r="S7" s="9">
        <v>1.9188174602999999</v>
      </c>
      <c r="T7" s="10">
        <v>76.752698412</v>
      </c>
      <c r="U7" s="10" t="s">
        <v>611</v>
      </c>
      <c r="V7" s="11">
        <v>40</v>
      </c>
      <c r="W7" s="11" t="s">
        <v>612</v>
      </c>
      <c r="X7" s="102" t="s">
        <v>613</v>
      </c>
      <c r="Y7" s="5" t="s">
        <v>766</v>
      </c>
    </row>
    <row r="8" spans="1:25" s="34" customFormat="1" ht="12.75">
      <c r="A8" s="112" t="s">
        <v>9</v>
      </c>
      <c r="B8" s="110"/>
      <c r="C8" s="110"/>
      <c r="D8" s="110"/>
      <c r="E8" s="110"/>
      <c r="F8" s="110"/>
      <c r="G8" s="110"/>
      <c r="H8" s="110"/>
      <c r="I8" s="110"/>
      <c r="J8" s="110"/>
      <c r="K8" s="110"/>
      <c r="L8" s="110"/>
      <c r="M8" s="110"/>
      <c r="N8" s="110"/>
      <c r="O8" s="110"/>
      <c r="P8" s="110"/>
      <c r="Q8" s="110"/>
      <c r="R8" s="110"/>
      <c r="S8" s="110"/>
      <c r="T8" s="110"/>
      <c r="U8" s="110"/>
      <c r="V8" s="110"/>
      <c r="W8" s="110"/>
      <c r="X8" s="110"/>
      <c r="Y8" s="110"/>
    </row>
    <row r="9" spans="1:25" s="16" customFormat="1" ht="38.25">
      <c r="A9" s="15" t="s">
        <v>20</v>
      </c>
      <c r="B9" s="5" t="s">
        <v>21</v>
      </c>
      <c r="C9" s="5" t="s">
        <v>22</v>
      </c>
      <c r="D9" s="9" t="s">
        <v>607</v>
      </c>
      <c r="E9" s="5" t="s">
        <v>684</v>
      </c>
      <c r="F9" s="7">
        <v>0</v>
      </c>
      <c r="G9" s="7">
        <v>0</v>
      </c>
      <c r="H9" s="7">
        <v>0</v>
      </c>
      <c r="I9" s="7">
        <v>0</v>
      </c>
      <c r="J9" s="5" t="s">
        <v>617</v>
      </c>
      <c r="K9" s="5" t="s">
        <v>12</v>
      </c>
      <c r="L9" s="8" t="s">
        <v>610</v>
      </c>
      <c r="M9" s="8" t="s">
        <v>330</v>
      </c>
      <c r="N9" s="8" t="s">
        <v>331</v>
      </c>
      <c r="O9" s="18" t="s">
        <v>332</v>
      </c>
      <c r="P9" s="9">
        <v>0.6184169100060001</v>
      </c>
      <c r="Q9" s="9">
        <v>0</v>
      </c>
      <c r="R9" s="9">
        <v>0</v>
      </c>
      <c r="S9" s="9">
        <v>0.6184169100060001</v>
      </c>
      <c r="T9" s="10">
        <v>24.736676400240004</v>
      </c>
      <c r="U9" s="10" t="s">
        <v>611</v>
      </c>
      <c r="V9" s="11">
        <v>7</v>
      </c>
      <c r="W9" s="11" t="s">
        <v>612</v>
      </c>
      <c r="X9" s="102" t="s">
        <v>613</v>
      </c>
      <c r="Y9" s="5" t="s">
        <v>766</v>
      </c>
    </row>
    <row r="10" spans="1:25" s="16" customFormat="1" ht="51">
      <c r="A10" s="15" t="s">
        <v>23</v>
      </c>
      <c r="B10" s="5" t="s">
        <v>24</v>
      </c>
      <c r="C10" s="5" t="s">
        <v>623</v>
      </c>
      <c r="D10" s="9" t="s">
        <v>607</v>
      </c>
      <c r="E10" s="5" t="s">
        <v>683</v>
      </c>
      <c r="F10" s="7">
        <v>0</v>
      </c>
      <c r="G10" s="7">
        <v>0</v>
      </c>
      <c r="H10" s="7">
        <v>0</v>
      </c>
      <c r="I10" s="7">
        <v>0</v>
      </c>
      <c r="J10" s="5" t="s">
        <v>617</v>
      </c>
      <c r="K10" s="5" t="s">
        <v>12</v>
      </c>
      <c r="L10" s="8" t="s">
        <v>610</v>
      </c>
      <c r="M10" s="8" t="s">
        <v>330</v>
      </c>
      <c r="N10" s="8" t="s">
        <v>331</v>
      </c>
      <c r="O10" s="18" t="s">
        <v>332</v>
      </c>
      <c r="P10" s="9">
        <v>1.2541145681855186</v>
      </c>
      <c r="Q10" s="9">
        <v>0</v>
      </c>
      <c r="R10" s="9">
        <v>0</v>
      </c>
      <c r="S10" s="9">
        <v>1.2541145681855186</v>
      </c>
      <c r="T10" s="10">
        <v>50.16458272742074</v>
      </c>
      <c r="U10" s="10" t="s">
        <v>25</v>
      </c>
      <c r="V10" s="11" t="s">
        <v>612</v>
      </c>
      <c r="W10" s="11">
        <v>1.3</v>
      </c>
      <c r="X10" s="101" t="s">
        <v>641</v>
      </c>
      <c r="Y10" s="5" t="s">
        <v>769</v>
      </c>
    </row>
    <row r="11" spans="1:25" s="34" customFormat="1" ht="12.75">
      <c r="A11" s="112" t="s">
        <v>26</v>
      </c>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row>
    <row r="12" spans="1:25" s="16" customFormat="1" ht="51">
      <c r="A12" s="15" t="s">
        <v>27</v>
      </c>
      <c r="B12" s="5" t="s">
        <v>28</v>
      </c>
      <c r="C12" s="5" t="s">
        <v>623</v>
      </c>
      <c r="D12" s="9" t="s">
        <v>607</v>
      </c>
      <c r="E12" s="5" t="s">
        <v>683</v>
      </c>
      <c r="F12" s="7">
        <v>0</v>
      </c>
      <c r="G12" s="7">
        <v>0</v>
      </c>
      <c r="H12" s="7">
        <v>0</v>
      </c>
      <c r="I12" s="7">
        <v>0</v>
      </c>
      <c r="J12" s="5" t="s">
        <v>617</v>
      </c>
      <c r="K12" s="5" t="s">
        <v>770</v>
      </c>
      <c r="L12" s="8" t="s">
        <v>610</v>
      </c>
      <c r="M12" s="8" t="s">
        <v>330</v>
      </c>
      <c r="N12" s="8" t="s">
        <v>331</v>
      </c>
      <c r="O12" s="18" t="s">
        <v>332</v>
      </c>
      <c r="P12" s="9">
        <v>1.1091646475899999</v>
      </c>
      <c r="Q12" s="9">
        <v>0</v>
      </c>
      <c r="R12" s="9">
        <v>0</v>
      </c>
      <c r="S12" s="9">
        <v>1.1091646475899999</v>
      </c>
      <c r="T12" s="10">
        <v>44.3665859036</v>
      </c>
      <c r="U12" s="10" t="s">
        <v>611</v>
      </c>
      <c r="V12" s="11">
        <v>12</v>
      </c>
      <c r="W12" s="11" t="s">
        <v>612</v>
      </c>
      <c r="X12" s="102" t="s">
        <v>613</v>
      </c>
      <c r="Y12" s="5" t="s">
        <v>766</v>
      </c>
    </row>
    <row r="13" spans="1:25" s="16" customFormat="1" ht="38.25">
      <c r="A13" s="15" t="s">
        <v>29</v>
      </c>
      <c r="B13" s="5" t="s">
        <v>30</v>
      </c>
      <c r="C13" s="5" t="s">
        <v>623</v>
      </c>
      <c r="D13" s="9" t="s">
        <v>607</v>
      </c>
      <c r="E13" s="5" t="s">
        <v>683</v>
      </c>
      <c r="F13" s="7">
        <v>0</v>
      </c>
      <c r="G13" s="7">
        <v>0</v>
      </c>
      <c r="H13" s="7">
        <v>0</v>
      </c>
      <c r="I13" s="7">
        <v>0</v>
      </c>
      <c r="J13" s="5" t="s">
        <v>617</v>
      </c>
      <c r="K13" s="5" t="s">
        <v>12</v>
      </c>
      <c r="L13" s="8" t="s">
        <v>610</v>
      </c>
      <c r="M13" s="8" t="s">
        <v>330</v>
      </c>
      <c r="N13" s="8" t="s">
        <v>331</v>
      </c>
      <c r="O13" s="18" t="s">
        <v>332</v>
      </c>
      <c r="P13" s="9">
        <v>0.5650915200000001</v>
      </c>
      <c r="Q13" s="9">
        <v>0</v>
      </c>
      <c r="R13" s="9">
        <v>0</v>
      </c>
      <c r="S13" s="9">
        <v>0.5650915200000001</v>
      </c>
      <c r="T13" s="10">
        <v>22.603660800000004</v>
      </c>
      <c r="U13" s="10" t="s">
        <v>611</v>
      </c>
      <c r="V13" s="11">
        <v>7</v>
      </c>
      <c r="W13" s="11" t="s">
        <v>612</v>
      </c>
      <c r="X13" s="102" t="s">
        <v>613</v>
      </c>
      <c r="Y13" s="5" t="s">
        <v>766</v>
      </c>
    </row>
    <row r="14" spans="1:25" s="16" customFormat="1" ht="51">
      <c r="A14" s="15" t="s">
        <v>31</v>
      </c>
      <c r="B14" s="5" t="s">
        <v>32</v>
      </c>
      <c r="C14" s="5" t="s">
        <v>33</v>
      </c>
      <c r="D14" s="9" t="s">
        <v>607</v>
      </c>
      <c r="E14" s="5" t="s">
        <v>683</v>
      </c>
      <c r="F14" s="7">
        <v>0</v>
      </c>
      <c r="G14" s="7">
        <v>0</v>
      </c>
      <c r="H14" s="7">
        <v>0</v>
      </c>
      <c r="I14" s="7">
        <v>0</v>
      </c>
      <c r="J14" s="5" t="s">
        <v>617</v>
      </c>
      <c r="K14" s="5" t="s">
        <v>12</v>
      </c>
      <c r="L14" s="8" t="s">
        <v>610</v>
      </c>
      <c r="M14" s="8" t="s">
        <v>330</v>
      </c>
      <c r="N14" s="8" t="s">
        <v>331</v>
      </c>
      <c r="O14" s="18" t="s">
        <v>332</v>
      </c>
      <c r="P14" s="9">
        <v>0.663842835005</v>
      </c>
      <c r="Q14" s="9">
        <v>0</v>
      </c>
      <c r="R14" s="9">
        <v>0</v>
      </c>
      <c r="S14" s="9">
        <v>0.663842835005</v>
      </c>
      <c r="T14" s="10">
        <v>26.5537134002</v>
      </c>
      <c r="U14" s="10" t="s">
        <v>34</v>
      </c>
      <c r="V14" s="11" t="s">
        <v>612</v>
      </c>
      <c r="W14" s="11">
        <v>0.7</v>
      </c>
      <c r="X14" s="102" t="s">
        <v>613</v>
      </c>
      <c r="Y14" s="5" t="s">
        <v>766</v>
      </c>
    </row>
    <row r="15" spans="1:25" s="16" customFormat="1" ht="38.25">
      <c r="A15" s="15" t="s">
        <v>35</v>
      </c>
      <c r="B15" s="5" t="s">
        <v>36</v>
      </c>
      <c r="C15" s="5" t="s">
        <v>623</v>
      </c>
      <c r="D15" s="9" t="s">
        <v>607</v>
      </c>
      <c r="E15" s="5" t="s">
        <v>683</v>
      </c>
      <c r="F15" s="7">
        <v>0</v>
      </c>
      <c r="G15" s="7">
        <v>0</v>
      </c>
      <c r="H15" s="7">
        <v>0</v>
      </c>
      <c r="I15" s="7">
        <v>0</v>
      </c>
      <c r="J15" s="5" t="s">
        <v>617</v>
      </c>
      <c r="K15" s="5" t="s">
        <v>12</v>
      </c>
      <c r="L15" s="8" t="s">
        <v>610</v>
      </c>
      <c r="M15" s="8" t="s">
        <v>330</v>
      </c>
      <c r="N15" s="8" t="s">
        <v>331</v>
      </c>
      <c r="O15" s="18" t="s">
        <v>332</v>
      </c>
      <c r="P15" s="9">
        <v>0.8866530457549999</v>
      </c>
      <c r="Q15" s="9">
        <v>0</v>
      </c>
      <c r="R15" s="9">
        <v>0</v>
      </c>
      <c r="S15" s="9">
        <v>0.8866530457549999</v>
      </c>
      <c r="T15" s="10">
        <v>35.466121830199995</v>
      </c>
      <c r="U15" s="10" t="s">
        <v>611</v>
      </c>
      <c r="V15" s="11">
        <v>20</v>
      </c>
      <c r="W15" s="11" t="s">
        <v>612</v>
      </c>
      <c r="X15" s="102" t="s">
        <v>613</v>
      </c>
      <c r="Y15" s="5" t="s">
        <v>766</v>
      </c>
    </row>
    <row r="16" spans="1:25" s="16" customFormat="1" ht="38.25">
      <c r="A16" s="15" t="s">
        <v>37</v>
      </c>
      <c r="B16" s="5" t="s">
        <v>38</v>
      </c>
      <c r="C16" s="5" t="s">
        <v>623</v>
      </c>
      <c r="D16" s="9" t="s">
        <v>607</v>
      </c>
      <c r="E16" s="5" t="s">
        <v>683</v>
      </c>
      <c r="F16" s="7">
        <v>0</v>
      </c>
      <c r="G16" s="7">
        <v>0</v>
      </c>
      <c r="H16" s="7">
        <v>0</v>
      </c>
      <c r="I16" s="7">
        <v>0</v>
      </c>
      <c r="J16" s="5" t="s">
        <v>617</v>
      </c>
      <c r="K16" s="5" t="s">
        <v>12</v>
      </c>
      <c r="L16" s="8" t="s">
        <v>610</v>
      </c>
      <c r="M16" s="8" t="s">
        <v>330</v>
      </c>
      <c r="N16" s="8" t="s">
        <v>331</v>
      </c>
      <c r="O16" s="18" t="s">
        <v>332</v>
      </c>
      <c r="P16" s="9">
        <v>0.5118540870920858</v>
      </c>
      <c r="Q16" s="9">
        <v>0</v>
      </c>
      <c r="R16" s="9">
        <v>0</v>
      </c>
      <c r="S16" s="9">
        <v>0.5118540870920858</v>
      </c>
      <c r="T16" s="10">
        <v>20.474163483683434</v>
      </c>
      <c r="U16" s="10" t="s">
        <v>34</v>
      </c>
      <c r="V16" s="11" t="s">
        <v>612</v>
      </c>
      <c r="W16" s="11">
        <v>0.3</v>
      </c>
      <c r="X16" s="102" t="s">
        <v>613</v>
      </c>
      <c r="Y16" s="5" t="s">
        <v>766</v>
      </c>
    </row>
    <row r="17" spans="1:25" s="34" customFormat="1" ht="12.75">
      <c r="A17" s="112" t="s">
        <v>39</v>
      </c>
      <c r="B17" s="110"/>
      <c r="C17" s="110"/>
      <c r="D17" s="110"/>
      <c r="E17" s="110"/>
      <c r="F17" s="110"/>
      <c r="G17" s="110"/>
      <c r="H17" s="110"/>
      <c r="I17" s="110"/>
      <c r="J17" s="110"/>
      <c r="K17" s="110"/>
      <c r="L17" s="110"/>
      <c r="M17" s="110"/>
      <c r="N17" s="110"/>
      <c r="O17" s="110"/>
      <c r="P17" s="110"/>
      <c r="Q17" s="110"/>
      <c r="R17" s="110"/>
      <c r="S17" s="110"/>
      <c r="T17" s="110"/>
      <c r="U17" s="110"/>
      <c r="V17" s="110"/>
      <c r="W17" s="110"/>
      <c r="X17" s="110"/>
      <c r="Y17" s="110"/>
    </row>
    <row r="18" spans="1:25" s="16" customFormat="1" ht="38.25">
      <c r="A18" s="15" t="s">
        <v>40</v>
      </c>
      <c r="B18" s="14" t="s">
        <v>41</v>
      </c>
      <c r="C18" s="14" t="s">
        <v>623</v>
      </c>
      <c r="D18" s="9" t="s">
        <v>607</v>
      </c>
      <c r="E18" s="5" t="s">
        <v>683</v>
      </c>
      <c r="F18" s="17">
        <v>0</v>
      </c>
      <c r="G18" s="17">
        <v>0</v>
      </c>
      <c r="H18" s="17">
        <v>0</v>
      </c>
      <c r="I18" s="17">
        <v>0</v>
      </c>
      <c r="J18" s="14" t="s">
        <v>617</v>
      </c>
      <c r="K18" s="14" t="s">
        <v>12</v>
      </c>
      <c r="L18" s="8" t="s">
        <v>610</v>
      </c>
      <c r="M18" s="8" t="s">
        <v>347</v>
      </c>
      <c r="N18" s="8" t="s">
        <v>348</v>
      </c>
      <c r="O18" s="18" t="s">
        <v>657</v>
      </c>
      <c r="P18" s="9">
        <v>1.25607360409</v>
      </c>
      <c r="Q18" s="9">
        <v>0</v>
      </c>
      <c r="R18" s="9">
        <v>0</v>
      </c>
      <c r="S18" s="9">
        <v>1.25607360409</v>
      </c>
      <c r="T18" s="10">
        <v>50.2429441636</v>
      </c>
      <c r="U18" s="10" t="s">
        <v>611</v>
      </c>
      <c r="V18" s="11">
        <v>25</v>
      </c>
      <c r="W18" s="11" t="s">
        <v>612</v>
      </c>
      <c r="X18" s="102" t="s">
        <v>613</v>
      </c>
      <c r="Y18" s="14" t="s">
        <v>766</v>
      </c>
    </row>
    <row r="19" spans="1:25" s="16" customFormat="1" ht="51">
      <c r="A19" s="15" t="s">
        <v>42</v>
      </c>
      <c r="B19" s="5" t="s">
        <v>43</v>
      </c>
      <c r="C19" s="5" t="s">
        <v>44</v>
      </c>
      <c r="D19" s="9" t="s">
        <v>607</v>
      </c>
      <c r="E19" s="5" t="s">
        <v>683</v>
      </c>
      <c r="F19" s="7">
        <v>0</v>
      </c>
      <c r="G19" s="7">
        <v>0</v>
      </c>
      <c r="H19" s="7">
        <v>0</v>
      </c>
      <c r="I19" s="7">
        <v>0</v>
      </c>
      <c r="J19" s="5" t="s">
        <v>617</v>
      </c>
      <c r="K19" s="5" t="s">
        <v>45</v>
      </c>
      <c r="L19" s="8" t="s">
        <v>610</v>
      </c>
      <c r="M19" s="8" t="s">
        <v>799</v>
      </c>
      <c r="N19" s="8" t="s">
        <v>348</v>
      </c>
      <c r="O19" s="18" t="s">
        <v>657</v>
      </c>
      <c r="P19" s="9">
        <v>2.4</v>
      </c>
      <c r="Q19" s="9">
        <v>0</v>
      </c>
      <c r="R19" s="9">
        <v>0</v>
      </c>
      <c r="S19" s="9">
        <v>2.4</v>
      </c>
      <c r="T19" s="10">
        <v>96</v>
      </c>
      <c r="U19" s="10" t="s">
        <v>611</v>
      </c>
      <c r="V19" s="11">
        <v>60</v>
      </c>
      <c r="W19" s="11" t="s">
        <v>612</v>
      </c>
      <c r="X19" s="102" t="s">
        <v>613</v>
      </c>
      <c r="Y19" s="5" t="s">
        <v>766</v>
      </c>
    </row>
    <row r="20" spans="1:25" s="16" customFormat="1" ht="47.25" customHeight="1">
      <c r="A20" s="15" t="s">
        <v>46</v>
      </c>
      <c r="B20" s="5" t="s">
        <v>47</v>
      </c>
      <c r="C20" s="5" t="s">
        <v>623</v>
      </c>
      <c r="D20" s="9" t="s">
        <v>607</v>
      </c>
      <c r="E20" s="5" t="s">
        <v>683</v>
      </c>
      <c r="F20" s="7">
        <v>0</v>
      </c>
      <c r="G20" s="7">
        <v>0</v>
      </c>
      <c r="H20" s="7">
        <v>0</v>
      </c>
      <c r="I20" s="7">
        <v>0</v>
      </c>
      <c r="J20" s="5" t="s">
        <v>617</v>
      </c>
      <c r="K20" s="5" t="s">
        <v>12</v>
      </c>
      <c r="L20" s="8" t="s">
        <v>610</v>
      </c>
      <c r="M20" s="8" t="s">
        <v>347</v>
      </c>
      <c r="N20" s="8" t="s">
        <v>348</v>
      </c>
      <c r="O20" s="18" t="s">
        <v>657</v>
      </c>
      <c r="P20" s="9">
        <v>0.7521</v>
      </c>
      <c r="Q20" s="9">
        <v>0</v>
      </c>
      <c r="R20" s="9">
        <v>0</v>
      </c>
      <c r="S20" s="9">
        <v>0.7521</v>
      </c>
      <c r="T20" s="10">
        <v>30.084</v>
      </c>
      <c r="U20" s="10" t="s">
        <v>611</v>
      </c>
      <c r="V20" s="11">
        <v>25</v>
      </c>
      <c r="W20" s="11" t="s">
        <v>612</v>
      </c>
      <c r="X20" s="102" t="s">
        <v>613</v>
      </c>
      <c r="Y20" s="5" t="s">
        <v>766</v>
      </c>
    </row>
    <row r="21" spans="1:25" s="34" customFormat="1" ht="12.75">
      <c r="A21" s="112" t="s">
        <v>48</v>
      </c>
      <c r="B21" s="110"/>
      <c r="C21" s="110"/>
      <c r="D21" s="110"/>
      <c r="E21" s="110"/>
      <c r="F21" s="110"/>
      <c r="G21" s="110"/>
      <c r="H21" s="110"/>
      <c r="I21" s="110"/>
      <c r="J21" s="110"/>
      <c r="K21" s="110"/>
      <c r="L21" s="110"/>
      <c r="M21" s="110"/>
      <c r="N21" s="110"/>
      <c r="O21" s="110"/>
      <c r="P21" s="110"/>
      <c r="Q21" s="110"/>
      <c r="R21" s="110"/>
      <c r="S21" s="110"/>
      <c r="T21" s="110"/>
      <c r="U21" s="110"/>
      <c r="V21" s="110"/>
      <c r="W21" s="110"/>
      <c r="X21" s="110"/>
      <c r="Y21" s="110"/>
    </row>
    <row r="22" spans="1:25" s="16" customFormat="1" ht="38.25">
      <c r="A22" s="15" t="s">
        <v>53</v>
      </c>
      <c r="B22" s="5" t="s">
        <v>54</v>
      </c>
      <c r="C22" s="5" t="s">
        <v>623</v>
      </c>
      <c r="D22" s="9" t="s">
        <v>607</v>
      </c>
      <c r="E22" s="5" t="s">
        <v>683</v>
      </c>
      <c r="F22" s="7">
        <v>0</v>
      </c>
      <c r="G22" s="7">
        <v>0</v>
      </c>
      <c r="H22" s="7">
        <v>0</v>
      </c>
      <c r="I22" s="7">
        <v>0</v>
      </c>
      <c r="J22" s="5" t="s">
        <v>617</v>
      </c>
      <c r="K22" s="5" t="s">
        <v>12</v>
      </c>
      <c r="L22" s="8" t="s">
        <v>610</v>
      </c>
      <c r="M22" s="8" t="s">
        <v>330</v>
      </c>
      <c r="N22" s="8" t="s">
        <v>331</v>
      </c>
      <c r="O22" s="18" t="s">
        <v>332</v>
      </c>
      <c r="P22" s="9">
        <v>0.243882627075</v>
      </c>
      <c r="Q22" s="9">
        <v>0</v>
      </c>
      <c r="R22" s="9">
        <v>0</v>
      </c>
      <c r="S22" s="9">
        <v>0.243882627075</v>
      </c>
      <c r="T22" s="10">
        <v>9.755305083</v>
      </c>
      <c r="U22" s="10" t="s">
        <v>611</v>
      </c>
      <c r="V22" s="11">
        <v>10</v>
      </c>
      <c r="W22" s="11" t="s">
        <v>612</v>
      </c>
      <c r="X22" s="102" t="s">
        <v>613</v>
      </c>
      <c r="Y22" s="5" t="s">
        <v>766</v>
      </c>
    </row>
    <row r="23" spans="1:25" s="16" customFormat="1" ht="84.75" customHeight="1">
      <c r="A23" s="15" t="s">
        <v>55</v>
      </c>
      <c r="B23" s="5" t="s">
        <v>56</v>
      </c>
      <c r="C23" s="5" t="s">
        <v>623</v>
      </c>
      <c r="D23" s="9" t="s">
        <v>607</v>
      </c>
      <c r="E23" s="5" t="s">
        <v>683</v>
      </c>
      <c r="F23" s="7">
        <v>0</v>
      </c>
      <c r="G23" s="7">
        <v>0</v>
      </c>
      <c r="H23" s="7">
        <v>0</v>
      </c>
      <c r="I23" s="7">
        <v>0</v>
      </c>
      <c r="J23" s="5" t="s">
        <v>617</v>
      </c>
      <c r="K23" s="5" t="s">
        <v>12</v>
      </c>
      <c r="L23" s="8" t="s">
        <v>610</v>
      </c>
      <c r="M23" s="8" t="s">
        <v>800</v>
      </c>
      <c r="N23" s="8" t="s">
        <v>801</v>
      </c>
      <c r="O23" s="18" t="s">
        <v>381</v>
      </c>
      <c r="P23" s="9">
        <v>0.388715929225</v>
      </c>
      <c r="Q23" s="9">
        <v>0</v>
      </c>
      <c r="R23" s="9">
        <v>0</v>
      </c>
      <c r="S23" s="9">
        <v>0.388715929225</v>
      </c>
      <c r="T23" s="10">
        <v>15.548637169</v>
      </c>
      <c r="U23" s="10" t="s">
        <v>611</v>
      </c>
      <c r="V23" s="11">
        <v>5</v>
      </c>
      <c r="W23" s="11" t="s">
        <v>57</v>
      </c>
      <c r="X23" s="102" t="s">
        <v>613</v>
      </c>
      <c r="Y23" s="5" t="s">
        <v>766</v>
      </c>
    </row>
    <row r="24" spans="1:25" s="16" customFormat="1" ht="38.25">
      <c r="A24" s="15" t="s">
        <v>58</v>
      </c>
      <c r="B24" s="5" t="s">
        <v>59</v>
      </c>
      <c r="C24" s="5" t="s">
        <v>623</v>
      </c>
      <c r="D24" s="9" t="s">
        <v>607</v>
      </c>
      <c r="E24" s="5" t="s">
        <v>683</v>
      </c>
      <c r="F24" s="7">
        <v>0</v>
      </c>
      <c r="G24" s="7">
        <v>0</v>
      </c>
      <c r="H24" s="7">
        <v>0</v>
      </c>
      <c r="I24" s="7">
        <v>0</v>
      </c>
      <c r="J24" s="5" t="s">
        <v>617</v>
      </c>
      <c r="K24" s="5" t="s">
        <v>12</v>
      </c>
      <c r="L24" s="8" t="s">
        <v>610</v>
      </c>
      <c r="M24" s="8" t="s">
        <v>347</v>
      </c>
      <c r="N24" s="8" t="s">
        <v>348</v>
      </c>
      <c r="O24" s="18" t="s">
        <v>657</v>
      </c>
      <c r="P24" s="9">
        <v>0.216583311702</v>
      </c>
      <c r="Q24" s="9">
        <v>0</v>
      </c>
      <c r="R24" s="9">
        <v>0</v>
      </c>
      <c r="S24" s="9">
        <v>0.216583311702</v>
      </c>
      <c r="T24" s="10">
        <v>8.66333246808</v>
      </c>
      <c r="U24" s="10" t="s">
        <v>611</v>
      </c>
      <c r="V24" s="11">
        <v>5</v>
      </c>
      <c r="W24" s="11" t="s">
        <v>612</v>
      </c>
      <c r="X24" s="102" t="s">
        <v>613</v>
      </c>
      <c r="Y24" s="5" t="s">
        <v>766</v>
      </c>
    </row>
    <row r="25" spans="1:25" s="16" customFormat="1" ht="38.25">
      <c r="A25" s="15" t="s">
        <v>64</v>
      </c>
      <c r="B25" s="5" t="s">
        <v>65</v>
      </c>
      <c r="C25" s="5" t="s">
        <v>623</v>
      </c>
      <c r="D25" s="9" t="s">
        <v>607</v>
      </c>
      <c r="E25" s="5" t="s">
        <v>683</v>
      </c>
      <c r="F25" s="7">
        <v>0</v>
      </c>
      <c r="G25" s="7">
        <v>0</v>
      </c>
      <c r="H25" s="7">
        <v>0</v>
      </c>
      <c r="I25" s="7">
        <v>0</v>
      </c>
      <c r="J25" s="5" t="s">
        <v>617</v>
      </c>
      <c r="K25" s="5" t="s">
        <v>12</v>
      </c>
      <c r="L25" s="8" t="s">
        <v>610</v>
      </c>
      <c r="M25" s="8" t="s">
        <v>425</v>
      </c>
      <c r="N25" s="8" t="s">
        <v>702</v>
      </c>
      <c r="O25" s="18" t="s">
        <v>426</v>
      </c>
      <c r="P25" s="9">
        <v>0.5760047426649999</v>
      </c>
      <c r="Q25" s="9">
        <v>0</v>
      </c>
      <c r="R25" s="9">
        <v>0</v>
      </c>
      <c r="S25" s="9">
        <v>0.5760047426649999</v>
      </c>
      <c r="T25" s="10">
        <v>23.040189706599996</v>
      </c>
      <c r="U25" s="10" t="s">
        <v>611</v>
      </c>
      <c r="V25" s="11">
        <v>10</v>
      </c>
      <c r="W25" s="11" t="s">
        <v>612</v>
      </c>
      <c r="X25" s="102" t="s">
        <v>613</v>
      </c>
      <c r="Y25" s="5" t="s">
        <v>766</v>
      </c>
    </row>
    <row r="26" spans="1:25" s="16" customFormat="1" ht="51">
      <c r="A26" s="15" t="s">
        <v>66</v>
      </c>
      <c r="B26" s="5" t="s">
        <v>67</v>
      </c>
      <c r="C26" s="5" t="s">
        <v>623</v>
      </c>
      <c r="D26" s="9" t="s">
        <v>607</v>
      </c>
      <c r="E26" s="5" t="s">
        <v>683</v>
      </c>
      <c r="F26" s="7">
        <v>0</v>
      </c>
      <c r="G26" s="7">
        <v>0</v>
      </c>
      <c r="H26" s="7">
        <v>0</v>
      </c>
      <c r="I26" s="7">
        <v>0</v>
      </c>
      <c r="J26" s="5" t="s">
        <v>617</v>
      </c>
      <c r="K26" s="4" t="s">
        <v>68</v>
      </c>
      <c r="L26" s="8" t="s">
        <v>610</v>
      </c>
      <c r="M26" s="8" t="s">
        <v>425</v>
      </c>
      <c r="N26" s="8" t="s">
        <v>702</v>
      </c>
      <c r="O26" s="18" t="s">
        <v>426</v>
      </c>
      <c r="P26" s="9">
        <v>1.3559286070399998</v>
      </c>
      <c r="Q26" s="9">
        <v>0</v>
      </c>
      <c r="R26" s="9">
        <v>0</v>
      </c>
      <c r="S26" s="9">
        <v>1.3559286070399998</v>
      </c>
      <c r="T26" s="10">
        <v>54.237144281599996</v>
      </c>
      <c r="U26" s="10" t="s">
        <v>611</v>
      </c>
      <c r="V26" s="11">
        <v>15</v>
      </c>
      <c r="W26" s="11" t="s">
        <v>612</v>
      </c>
      <c r="X26" s="102" t="s">
        <v>613</v>
      </c>
      <c r="Y26" s="5" t="s">
        <v>766</v>
      </c>
    </row>
    <row r="27" spans="1:25" s="34" customFormat="1" ht="12.75">
      <c r="A27" s="112" t="s">
        <v>73</v>
      </c>
      <c r="B27" s="110"/>
      <c r="C27" s="110"/>
      <c r="D27" s="110"/>
      <c r="E27" s="110"/>
      <c r="F27" s="110"/>
      <c r="G27" s="110"/>
      <c r="H27" s="110"/>
      <c r="I27" s="110"/>
      <c r="J27" s="110"/>
      <c r="K27" s="110"/>
      <c r="L27" s="110"/>
      <c r="M27" s="110"/>
      <c r="N27" s="110"/>
      <c r="O27" s="110"/>
      <c r="P27" s="110"/>
      <c r="Q27" s="110"/>
      <c r="R27" s="110"/>
      <c r="S27" s="110"/>
      <c r="T27" s="110"/>
      <c r="U27" s="110"/>
      <c r="V27" s="110"/>
      <c r="W27" s="110"/>
      <c r="X27" s="110"/>
      <c r="Y27" s="110"/>
    </row>
    <row r="28" spans="1:25" s="16" customFormat="1" ht="38.25">
      <c r="A28" s="15" t="s">
        <v>80</v>
      </c>
      <c r="B28" s="5" t="s">
        <v>77</v>
      </c>
      <c r="C28" s="5" t="s">
        <v>623</v>
      </c>
      <c r="D28" s="9" t="s">
        <v>607</v>
      </c>
      <c r="E28" s="5" t="s">
        <v>683</v>
      </c>
      <c r="F28" s="7">
        <v>0</v>
      </c>
      <c r="G28" s="7">
        <v>0</v>
      </c>
      <c r="H28" s="7">
        <v>0</v>
      </c>
      <c r="I28" s="7">
        <v>0</v>
      </c>
      <c r="J28" s="5" t="s">
        <v>617</v>
      </c>
      <c r="K28" s="5" t="s">
        <v>12</v>
      </c>
      <c r="L28" s="8" t="s">
        <v>610</v>
      </c>
      <c r="M28" s="8" t="s">
        <v>330</v>
      </c>
      <c r="N28" s="8" t="s">
        <v>331</v>
      </c>
      <c r="O28" s="18" t="s">
        <v>332</v>
      </c>
      <c r="P28" s="9">
        <v>3.549260520141358</v>
      </c>
      <c r="Q28" s="9">
        <v>0</v>
      </c>
      <c r="R28" s="9">
        <v>0</v>
      </c>
      <c r="S28" s="9">
        <v>3.549260520141358</v>
      </c>
      <c r="T28" s="10">
        <v>141.97042080565433</v>
      </c>
      <c r="U28" s="10" t="s">
        <v>81</v>
      </c>
      <c r="V28" s="11" t="s">
        <v>612</v>
      </c>
      <c r="W28" s="11">
        <v>2.5</v>
      </c>
      <c r="X28" s="102" t="s">
        <v>613</v>
      </c>
      <c r="Y28" s="5" t="s">
        <v>766</v>
      </c>
    </row>
    <row r="29" spans="1:25" s="16" customFormat="1" ht="38.25">
      <c r="A29" s="15" t="s">
        <v>82</v>
      </c>
      <c r="B29" s="5" t="s">
        <v>83</v>
      </c>
      <c r="C29" s="5" t="s">
        <v>623</v>
      </c>
      <c r="D29" s="9" t="s">
        <v>607</v>
      </c>
      <c r="E29" s="5" t="s">
        <v>683</v>
      </c>
      <c r="F29" s="7">
        <v>0</v>
      </c>
      <c r="G29" s="7">
        <v>0</v>
      </c>
      <c r="H29" s="7">
        <v>0</v>
      </c>
      <c r="I29" s="7">
        <v>0</v>
      </c>
      <c r="J29" s="5" t="s">
        <v>617</v>
      </c>
      <c r="K29" s="5" t="s">
        <v>12</v>
      </c>
      <c r="L29" s="8" t="s">
        <v>610</v>
      </c>
      <c r="M29" s="8" t="s">
        <v>330</v>
      </c>
      <c r="N29" s="8" t="s">
        <v>331</v>
      </c>
      <c r="O29" s="18" t="s">
        <v>332</v>
      </c>
      <c r="P29" s="9">
        <v>0.34846461598199996</v>
      </c>
      <c r="Q29" s="9">
        <v>0</v>
      </c>
      <c r="R29" s="9">
        <v>0</v>
      </c>
      <c r="S29" s="9">
        <v>0.34846461598199996</v>
      </c>
      <c r="T29" s="10">
        <v>13.938584639279998</v>
      </c>
      <c r="U29" s="10" t="s">
        <v>611</v>
      </c>
      <c r="V29" s="11">
        <v>8</v>
      </c>
      <c r="W29" s="11" t="s">
        <v>612</v>
      </c>
      <c r="X29" s="102" t="s">
        <v>613</v>
      </c>
      <c r="Y29" s="5" t="s">
        <v>766</v>
      </c>
    </row>
    <row r="30" spans="1:25" s="34" customFormat="1" ht="12.75">
      <c r="A30" s="112" t="s">
        <v>84</v>
      </c>
      <c r="B30" s="110"/>
      <c r="C30" s="110"/>
      <c r="D30" s="110"/>
      <c r="E30" s="110"/>
      <c r="F30" s="110"/>
      <c r="G30" s="110"/>
      <c r="H30" s="110"/>
      <c r="I30" s="110"/>
      <c r="J30" s="110"/>
      <c r="K30" s="110"/>
      <c r="L30" s="110"/>
      <c r="M30" s="110"/>
      <c r="N30" s="110"/>
      <c r="O30" s="110"/>
      <c r="P30" s="110"/>
      <c r="Q30" s="110"/>
      <c r="R30" s="110"/>
      <c r="S30" s="110"/>
      <c r="T30" s="110"/>
      <c r="U30" s="110"/>
      <c r="V30" s="110"/>
      <c r="W30" s="110"/>
      <c r="X30" s="110"/>
      <c r="Y30" s="110"/>
    </row>
    <row r="31" spans="1:25" s="16" customFormat="1" ht="38.25">
      <c r="A31" s="15" t="s">
        <v>85</v>
      </c>
      <c r="B31" s="14" t="s">
        <v>86</v>
      </c>
      <c r="C31" s="5" t="s">
        <v>623</v>
      </c>
      <c r="D31" s="9" t="s">
        <v>607</v>
      </c>
      <c r="E31" s="5" t="s">
        <v>683</v>
      </c>
      <c r="F31" s="7">
        <v>0</v>
      </c>
      <c r="G31" s="7">
        <v>0</v>
      </c>
      <c r="H31" s="7">
        <v>0</v>
      </c>
      <c r="I31" s="7">
        <v>0</v>
      </c>
      <c r="J31" s="5" t="s">
        <v>617</v>
      </c>
      <c r="K31" s="5" t="s">
        <v>12</v>
      </c>
      <c r="L31" s="8" t="s">
        <v>610</v>
      </c>
      <c r="M31" s="8" t="s">
        <v>425</v>
      </c>
      <c r="N31" s="8" t="s">
        <v>702</v>
      </c>
      <c r="O31" s="18" t="s">
        <v>426</v>
      </c>
      <c r="P31" s="9">
        <v>3.71385773876</v>
      </c>
      <c r="Q31" s="9">
        <v>0</v>
      </c>
      <c r="R31" s="9">
        <v>0</v>
      </c>
      <c r="S31" s="9">
        <v>3.71385773876</v>
      </c>
      <c r="T31" s="10">
        <v>148.55430955039998</v>
      </c>
      <c r="U31" s="10" t="s">
        <v>611</v>
      </c>
      <c r="V31" s="11">
        <v>76</v>
      </c>
      <c r="W31" s="11" t="s">
        <v>612</v>
      </c>
      <c r="X31" s="102" t="s">
        <v>613</v>
      </c>
      <c r="Y31" s="5" t="s">
        <v>766</v>
      </c>
    </row>
    <row r="32" spans="1:25" s="16" customFormat="1" ht="51">
      <c r="A32" s="15" t="s">
        <v>87</v>
      </c>
      <c r="B32" s="14" t="s">
        <v>88</v>
      </c>
      <c r="C32" s="5" t="s">
        <v>623</v>
      </c>
      <c r="D32" s="9" t="s">
        <v>607</v>
      </c>
      <c r="E32" s="5" t="s">
        <v>683</v>
      </c>
      <c r="F32" s="7">
        <v>0</v>
      </c>
      <c r="G32" s="7">
        <v>0</v>
      </c>
      <c r="H32" s="7">
        <v>0</v>
      </c>
      <c r="I32" s="7">
        <v>0</v>
      </c>
      <c r="J32" s="5" t="s">
        <v>617</v>
      </c>
      <c r="K32" s="5" t="s">
        <v>89</v>
      </c>
      <c r="L32" s="8" t="s">
        <v>610</v>
      </c>
      <c r="M32" s="8" t="s">
        <v>425</v>
      </c>
      <c r="N32" s="8" t="s">
        <v>702</v>
      </c>
      <c r="O32" s="18" t="s">
        <v>426</v>
      </c>
      <c r="P32" s="9">
        <v>0.563954643115</v>
      </c>
      <c r="Q32" s="9">
        <v>0</v>
      </c>
      <c r="R32" s="9">
        <v>0</v>
      </c>
      <c r="S32" s="9">
        <v>0.563954643115</v>
      </c>
      <c r="T32" s="10">
        <v>22.5581857246</v>
      </c>
      <c r="U32" s="10" t="s">
        <v>611</v>
      </c>
      <c r="V32" s="11">
        <v>8</v>
      </c>
      <c r="W32" s="11" t="s">
        <v>612</v>
      </c>
      <c r="X32" s="102" t="s">
        <v>613</v>
      </c>
      <c r="Y32" s="5" t="s">
        <v>766</v>
      </c>
    </row>
    <row r="33" spans="1:25" s="16" customFormat="1" ht="38.25">
      <c r="A33" s="15" t="s">
        <v>90</v>
      </c>
      <c r="B33" s="14" t="s">
        <v>91</v>
      </c>
      <c r="C33" s="5" t="s">
        <v>623</v>
      </c>
      <c r="D33" s="9" t="s">
        <v>607</v>
      </c>
      <c r="E33" s="5" t="s">
        <v>683</v>
      </c>
      <c r="F33" s="7">
        <v>0</v>
      </c>
      <c r="G33" s="7">
        <v>0</v>
      </c>
      <c r="H33" s="7">
        <v>0</v>
      </c>
      <c r="I33" s="7">
        <v>0</v>
      </c>
      <c r="J33" s="5" t="s">
        <v>617</v>
      </c>
      <c r="K33" s="5" t="s">
        <v>12</v>
      </c>
      <c r="L33" s="8" t="s">
        <v>610</v>
      </c>
      <c r="M33" s="8" t="s">
        <v>425</v>
      </c>
      <c r="N33" s="8" t="s">
        <v>702</v>
      </c>
      <c r="O33" s="18" t="s">
        <v>426</v>
      </c>
      <c r="P33" s="9">
        <v>2.25464849908</v>
      </c>
      <c r="Q33" s="9">
        <v>0</v>
      </c>
      <c r="R33" s="9">
        <v>0</v>
      </c>
      <c r="S33" s="9">
        <v>2.25464849908</v>
      </c>
      <c r="T33" s="10">
        <v>90.1859399632</v>
      </c>
      <c r="U33" s="10" t="s">
        <v>611</v>
      </c>
      <c r="V33" s="11">
        <v>30</v>
      </c>
      <c r="W33" s="11" t="s">
        <v>612</v>
      </c>
      <c r="X33" s="102" t="s">
        <v>613</v>
      </c>
      <c r="Y33" s="5" t="s">
        <v>766</v>
      </c>
    </row>
    <row r="34" spans="1:25" s="16" customFormat="1" ht="38.25">
      <c r="A34" s="15" t="s">
        <v>92</v>
      </c>
      <c r="B34" s="14" t="s">
        <v>93</v>
      </c>
      <c r="C34" s="5" t="s">
        <v>623</v>
      </c>
      <c r="D34" s="9" t="s">
        <v>607</v>
      </c>
      <c r="E34" s="5" t="s">
        <v>683</v>
      </c>
      <c r="F34" s="7">
        <v>0</v>
      </c>
      <c r="G34" s="7">
        <v>0</v>
      </c>
      <c r="H34" s="7">
        <v>0</v>
      </c>
      <c r="I34" s="7">
        <v>0</v>
      </c>
      <c r="J34" s="5" t="s">
        <v>617</v>
      </c>
      <c r="K34" s="5" t="s">
        <v>12</v>
      </c>
      <c r="L34" s="8" t="s">
        <v>610</v>
      </c>
      <c r="M34" s="8" t="s">
        <v>425</v>
      </c>
      <c r="N34" s="8" t="s">
        <v>702</v>
      </c>
      <c r="O34" s="18" t="s">
        <v>426</v>
      </c>
      <c r="P34" s="9">
        <v>0.461354794725</v>
      </c>
      <c r="Q34" s="9">
        <v>0</v>
      </c>
      <c r="R34" s="9">
        <v>0</v>
      </c>
      <c r="S34" s="9">
        <v>0.461354794725</v>
      </c>
      <c r="T34" s="10">
        <v>18.454191789</v>
      </c>
      <c r="U34" s="10" t="s">
        <v>611</v>
      </c>
      <c r="V34" s="11">
        <v>10</v>
      </c>
      <c r="W34" s="11" t="s">
        <v>612</v>
      </c>
      <c r="X34" s="102" t="s">
        <v>613</v>
      </c>
      <c r="Y34" s="5" t="s">
        <v>766</v>
      </c>
    </row>
    <row r="35" spans="1:25" s="16" customFormat="1" ht="38.25">
      <c r="A35" s="15" t="s">
        <v>94</v>
      </c>
      <c r="B35" s="14" t="s">
        <v>95</v>
      </c>
      <c r="C35" s="5" t="s">
        <v>623</v>
      </c>
      <c r="D35" s="9" t="s">
        <v>607</v>
      </c>
      <c r="E35" s="5" t="s">
        <v>683</v>
      </c>
      <c r="F35" s="7">
        <v>0</v>
      </c>
      <c r="G35" s="7">
        <v>0</v>
      </c>
      <c r="H35" s="7">
        <v>0</v>
      </c>
      <c r="I35" s="7">
        <v>0</v>
      </c>
      <c r="J35" s="5" t="s">
        <v>617</v>
      </c>
      <c r="K35" s="5" t="s">
        <v>12</v>
      </c>
      <c r="L35" s="8" t="s">
        <v>610</v>
      </c>
      <c r="M35" s="8" t="s">
        <v>425</v>
      </c>
      <c r="N35" s="8" t="s">
        <v>702</v>
      </c>
      <c r="O35" s="18" t="s">
        <v>426</v>
      </c>
      <c r="P35" s="9">
        <v>0.984739113878</v>
      </c>
      <c r="Q35" s="9">
        <v>0</v>
      </c>
      <c r="R35" s="9">
        <v>0</v>
      </c>
      <c r="S35" s="9">
        <v>0.984739113878</v>
      </c>
      <c r="T35" s="10">
        <v>39.389564555119996</v>
      </c>
      <c r="U35" s="10" t="s">
        <v>611</v>
      </c>
      <c r="V35" s="11">
        <v>30</v>
      </c>
      <c r="W35" s="11" t="s">
        <v>612</v>
      </c>
      <c r="X35" s="102" t="s">
        <v>613</v>
      </c>
      <c r="Y35" s="5" t="s">
        <v>766</v>
      </c>
    </row>
    <row r="36" spans="1:25" s="16" customFormat="1" ht="38.25">
      <c r="A36" s="15" t="s">
        <v>96</v>
      </c>
      <c r="B36" s="14" t="s">
        <v>97</v>
      </c>
      <c r="C36" s="5" t="s">
        <v>623</v>
      </c>
      <c r="D36" s="9" t="s">
        <v>607</v>
      </c>
      <c r="E36" s="5" t="s">
        <v>683</v>
      </c>
      <c r="F36" s="7">
        <v>0</v>
      </c>
      <c r="G36" s="7">
        <v>0</v>
      </c>
      <c r="H36" s="7">
        <v>0</v>
      </c>
      <c r="I36" s="7">
        <v>0</v>
      </c>
      <c r="J36" s="5" t="s">
        <v>617</v>
      </c>
      <c r="K36" s="5" t="s">
        <v>12</v>
      </c>
      <c r="L36" s="8" t="s">
        <v>610</v>
      </c>
      <c r="M36" s="8" t="s">
        <v>425</v>
      </c>
      <c r="N36" s="8" t="s">
        <v>702</v>
      </c>
      <c r="O36" s="18" t="s">
        <v>426</v>
      </c>
      <c r="P36" s="9">
        <v>0.287401681979</v>
      </c>
      <c r="Q36" s="9">
        <v>0</v>
      </c>
      <c r="R36" s="9">
        <v>0</v>
      </c>
      <c r="S36" s="9">
        <v>0.287401681979</v>
      </c>
      <c r="T36" s="10">
        <v>11.49606727916</v>
      </c>
      <c r="U36" s="10" t="s">
        <v>611</v>
      </c>
      <c r="V36" s="11">
        <v>10</v>
      </c>
      <c r="W36" s="11" t="s">
        <v>612</v>
      </c>
      <c r="X36" s="102" t="s">
        <v>613</v>
      </c>
      <c r="Y36" s="5" t="s">
        <v>766</v>
      </c>
    </row>
    <row r="37" spans="1:25" s="34" customFormat="1" ht="12.75">
      <c r="A37" s="112" t="s">
        <v>652</v>
      </c>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row>
    <row r="38" spans="1:25" s="16" customFormat="1" ht="38.25">
      <c r="A38" s="15" t="s">
        <v>105</v>
      </c>
      <c r="B38" s="14" t="s">
        <v>106</v>
      </c>
      <c r="C38" s="5" t="s">
        <v>623</v>
      </c>
      <c r="D38" s="9" t="s">
        <v>607</v>
      </c>
      <c r="E38" s="5" t="s">
        <v>683</v>
      </c>
      <c r="F38" s="7">
        <v>0</v>
      </c>
      <c r="G38" s="7">
        <v>0</v>
      </c>
      <c r="H38" s="7">
        <v>0</v>
      </c>
      <c r="I38" s="7">
        <v>0</v>
      </c>
      <c r="J38" s="5" t="s">
        <v>617</v>
      </c>
      <c r="K38" s="5" t="s">
        <v>12</v>
      </c>
      <c r="L38" s="8" t="s">
        <v>610</v>
      </c>
      <c r="M38" s="8" t="s">
        <v>330</v>
      </c>
      <c r="N38" s="8" t="s">
        <v>331</v>
      </c>
      <c r="O38" s="18" t="s">
        <v>332</v>
      </c>
      <c r="P38" s="9">
        <v>0.87864931001</v>
      </c>
      <c r="Q38" s="9">
        <v>0</v>
      </c>
      <c r="R38" s="9">
        <v>0</v>
      </c>
      <c r="S38" s="9">
        <v>0.87864931001</v>
      </c>
      <c r="T38" s="10">
        <v>35.1459724004</v>
      </c>
      <c r="U38" s="10" t="s">
        <v>611</v>
      </c>
      <c r="V38" s="11">
        <v>16</v>
      </c>
      <c r="W38" s="11" t="s">
        <v>612</v>
      </c>
      <c r="X38" s="102" t="s">
        <v>613</v>
      </c>
      <c r="Y38" s="5" t="s">
        <v>766</v>
      </c>
    </row>
    <row r="39" spans="1:25" s="34" customFormat="1" ht="12.75">
      <c r="A39" s="112" t="s">
        <v>107</v>
      </c>
      <c r="B39" s="110"/>
      <c r="C39" s="110"/>
      <c r="D39" s="110"/>
      <c r="E39" s="110"/>
      <c r="F39" s="110"/>
      <c r="G39" s="110"/>
      <c r="H39" s="110"/>
      <c r="I39" s="110"/>
      <c r="J39" s="110"/>
      <c r="K39" s="110"/>
      <c r="L39" s="110"/>
      <c r="M39" s="110"/>
      <c r="N39" s="110"/>
      <c r="O39" s="110"/>
      <c r="P39" s="110"/>
      <c r="Q39" s="110"/>
      <c r="R39" s="110"/>
      <c r="S39" s="110"/>
      <c r="T39" s="110"/>
      <c r="U39" s="110"/>
      <c r="V39" s="110"/>
      <c r="W39" s="110"/>
      <c r="X39" s="110"/>
      <c r="Y39" s="110"/>
    </row>
    <row r="40" spans="1:25" s="16" customFormat="1" ht="63.75">
      <c r="A40" s="15" t="s">
        <v>145</v>
      </c>
      <c r="B40" s="4" t="s">
        <v>146</v>
      </c>
      <c r="C40" s="5" t="s">
        <v>147</v>
      </c>
      <c r="D40" s="9" t="s">
        <v>607</v>
      </c>
      <c r="E40" s="14" t="s">
        <v>685</v>
      </c>
      <c r="F40" s="7">
        <v>0</v>
      </c>
      <c r="G40" s="7">
        <v>0</v>
      </c>
      <c r="H40" s="7">
        <v>0</v>
      </c>
      <c r="I40" s="7">
        <v>0</v>
      </c>
      <c r="J40" s="5" t="s">
        <v>617</v>
      </c>
      <c r="K40" s="14" t="s">
        <v>148</v>
      </c>
      <c r="L40" s="8" t="s">
        <v>610</v>
      </c>
      <c r="M40" s="8" t="s">
        <v>726</v>
      </c>
      <c r="N40" s="8" t="s">
        <v>702</v>
      </c>
      <c r="O40" s="18" t="s">
        <v>727</v>
      </c>
      <c r="P40" s="9">
        <v>1.2211159093800001</v>
      </c>
      <c r="Q40" s="9">
        <v>0</v>
      </c>
      <c r="R40" s="9">
        <v>0</v>
      </c>
      <c r="S40" s="9">
        <v>1.2211159093800001</v>
      </c>
      <c r="T40" s="10">
        <v>48.844636375200004</v>
      </c>
      <c r="U40" s="10" t="s">
        <v>611</v>
      </c>
      <c r="V40" s="11">
        <v>15</v>
      </c>
      <c r="W40" s="11" t="s">
        <v>612</v>
      </c>
      <c r="X40" s="102" t="s">
        <v>613</v>
      </c>
      <c r="Y40" s="5" t="s">
        <v>766</v>
      </c>
    </row>
    <row r="41" spans="1:25" s="16" customFormat="1" ht="83.25" customHeight="1">
      <c r="A41" s="15" t="s">
        <v>153</v>
      </c>
      <c r="B41" s="4" t="s">
        <v>154</v>
      </c>
      <c r="C41" s="5" t="s">
        <v>155</v>
      </c>
      <c r="D41" s="9" t="s">
        <v>607</v>
      </c>
      <c r="E41" s="5" t="s">
        <v>683</v>
      </c>
      <c r="F41" s="7">
        <v>0</v>
      </c>
      <c r="G41" s="7">
        <v>0</v>
      </c>
      <c r="H41" s="7">
        <v>0</v>
      </c>
      <c r="I41" s="7">
        <v>0</v>
      </c>
      <c r="J41" s="5" t="s">
        <v>617</v>
      </c>
      <c r="K41" s="14" t="s">
        <v>12</v>
      </c>
      <c r="L41" s="4" t="s">
        <v>152</v>
      </c>
      <c r="M41" s="8" t="s">
        <v>330</v>
      </c>
      <c r="N41" s="4" t="s">
        <v>331</v>
      </c>
      <c r="O41" s="18" t="s">
        <v>332</v>
      </c>
      <c r="P41" s="9">
        <v>1.1701675732399999</v>
      </c>
      <c r="Q41" s="9">
        <v>0</v>
      </c>
      <c r="R41" s="9">
        <v>0</v>
      </c>
      <c r="S41" s="9">
        <v>1.1701675732399999</v>
      </c>
      <c r="T41" s="10">
        <v>46.80670292959999</v>
      </c>
      <c r="U41" s="10" t="s">
        <v>611</v>
      </c>
      <c r="V41" s="11">
        <v>35</v>
      </c>
      <c r="W41" s="11" t="s">
        <v>612</v>
      </c>
      <c r="X41" s="102" t="s">
        <v>613</v>
      </c>
      <c r="Y41" s="14" t="s">
        <v>693</v>
      </c>
    </row>
    <row r="42" spans="1:25" s="16" customFormat="1" ht="64.5" customHeight="1">
      <c r="A42" s="15" t="s">
        <v>156</v>
      </c>
      <c r="B42" s="4" t="s">
        <v>157</v>
      </c>
      <c r="C42" s="5" t="s">
        <v>623</v>
      </c>
      <c r="D42" s="9" t="s">
        <v>607</v>
      </c>
      <c r="E42" s="5" t="s">
        <v>683</v>
      </c>
      <c r="F42" s="7">
        <v>0</v>
      </c>
      <c r="G42" s="7">
        <v>0</v>
      </c>
      <c r="H42" s="7">
        <v>0</v>
      </c>
      <c r="I42" s="7">
        <v>0</v>
      </c>
      <c r="J42" s="5" t="s">
        <v>617</v>
      </c>
      <c r="K42" s="14" t="s">
        <v>158</v>
      </c>
      <c r="L42" s="8" t="s">
        <v>610</v>
      </c>
      <c r="M42" s="8" t="s">
        <v>330</v>
      </c>
      <c r="N42" s="8" t="s">
        <v>331</v>
      </c>
      <c r="O42" s="18" t="s">
        <v>332</v>
      </c>
      <c r="P42" s="9">
        <v>4.08283579484</v>
      </c>
      <c r="Q42" s="9">
        <v>0</v>
      </c>
      <c r="R42" s="9">
        <v>0</v>
      </c>
      <c r="S42" s="9">
        <v>4.08283579484</v>
      </c>
      <c r="T42" s="10">
        <v>163.31343179360002</v>
      </c>
      <c r="U42" s="10" t="s">
        <v>611</v>
      </c>
      <c r="V42" s="11">
        <v>80</v>
      </c>
      <c r="W42" s="11" t="s">
        <v>612</v>
      </c>
      <c r="X42" s="102" t="s">
        <v>613</v>
      </c>
      <c r="Y42" s="5" t="s">
        <v>776</v>
      </c>
    </row>
    <row r="43" spans="1:25" s="16" customFormat="1" ht="42" customHeight="1">
      <c r="A43" s="15" t="s">
        <v>161</v>
      </c>
      <c r="B43" s="4" t="s">
        <v>162</v>
      </c>
      <c r="C43" s="5" t="s">
        <v>623</v>
      </c>
      <c r="D43" s="9" t="s">
        <v>607</v>
      </c>
      <c r="E43" s="5" t="s">
        <v>683</v>
      </c>
      <c r="F43" s="7">
        <v>0</v>
      </c>
      <c r="G43" s="7">
        <v>0</v>
      </c>
      <c r="H43" s="7">
        <v>0</v>
      </c>
      <c r="I43" s="7">
        <v>0</v>
      </c>
      <c r="J43" s="5" t="s">
        <v>617</v>
      </c>
      <c r="K43" s="14" t="s">
        <v>12</v>
      </c>
      <c r="L43" s="8" t="s">
        <v>610</v>
      </c>
      <c r="M43" s="8" t="s">
        <v>425</v>
      </c>
      <c r="N43" s="8" t="s">
        <v>702</v>
      </c>
      <c r="O43" s="18" t="s">
        <v>426</v>
      </c>
      <c r="P43" s="9">
        <v>0.26409520183999996</v>
      </c>
      <c r="Q43" s="9">
        <v>0</v>
      </c>
      <c r="R43" s="9">
        <v>0</v>
      </c>
      <c r="S43" s="9">
        <v>0.26409520183999996</v>
      </c>
      <c r="T43" s="10">
        <v>10.563808073599999</v>
      </c>
      <c r="U43" s="10" t="s">
        <v>611</v>
      </c>
      <c r="V43" s="11">
        <v>4</v>
      </c>
      <c r="W43" s="11" t="s">
        <v>612</v>
      </c>
      <c r="X43" s="102" t="s">
        <v>613</v>
      </c>
      <c r="Y43" s="5" t="s">
        <v>776</v>
      </c>
    </row>
    <row r="44" spans="1:25" s="16" customFormat="1" ht="44.25" customHeight="1">
      <c r="A44" s="15" t="s">
        <v>163</v>
      </c>
      <c r="B44" s="4" t="s">
        <v>164</v>
      </c>
      <c r="C44" s="5" t="s">
        <v>623</v>
      </c>
      <c r="D44" s="9" t="s">
        <v>607</v>
      </c>
      <c r="E44" s="5" t="s">
        <v>683</v>
      </c>
      <c r="F44" s="7">
        <v>0</v>
      </c>
      <c r="G44" s="7">
        <v>0</v>
      </c>
      <c r="H44" s="7">
        <v>0</v>
      </c>
      <c r="I44" s="7">
        <v>0</v>
      </c>
      <c r="J44" s="5" t="s">
        <v>617</v>
      </c>
      <c r="K44" s="14" t="s">
        <v>12</v>
      </c>
      <c r="L44" s="8" t="s">
        <v>610</v>
      </c>
      <c r="M44" s="8" t="s">
        <v>425</v>
      </c>
      <c r="N44" s="8" t="s">
        <v>702</v>
      </c>
      <c r="O44" s="18" t="s">
        <v>426</v>
      </c>
      <c r="P44" s="9">
        <v>0.444419144334</v>
      </c>
      <c r="Q44" s="9">
        <v>0</v>
      </c>
      <c r="R44" s="9">
        <v>0</v>
      </c>
      <c r="S44" s="9">
        <v>0.444419144334</v>
      </c>
      <c r="T44" s="10">
        <v>17.776765773359998</v>
      </c>
      <c r="U44" s="10" t="s">
        <v>611</v>
      </c>
      <c r="V44" s="11">
        <v>5</v>
      </c>
      <c r="W44" s="11" t="s">
        <v>612</v>
      </c>
      <c r="X44" s="102" t="s">
        <v>613</v>
      </c>
      <c r="Y44" s="5" t="s">
        <v>776</v>
      </c>
    </row>
    <row r="45" spans="1:25" s="34" customFormat="1" ht="12.75">
      <c r="A45" s="112" t="s">
        <v>184</v>
      </c>
      <c r="B45" s="110"/>
      <c r="C45" s="110"/>
      <c r="D45" s="110"/>
      <c r="E45" s="110"/>
      <c r="F45" s="110"/>
      <c r="G45" s="110"/>
      <c r="H45" s="110"/>
      <c r="I45" s="110"/>
      <c r="J45" s="110"/>
      <c r="K45" s="110"/>
      <c r="L45" s="110"/>
      <c r="M45" s="110"/>
      <c r="N45" s="110"/>
      <c r="O45" s="110"/>
      <c r="P45" s="110"/>
      <c r="Q45" s="110"/>
      <c r="R45" s="110"/>
      <c r="S45" s="110"/>
      <c r="T45" s="110"/>
      <c r="U45" s="110"/>
      <c r="V45" s="110"/>
      <c r="W45" s="110"/>
      <c r="X45" s="110"/>
      <c r="Y45" s="110"/>
    </row>
    <row r="46" spans="1:25" s="16" customFormat="1" ht="89.25">
      <c r="A46" s="15" t="s">
        <v>185</v>
      </c>
      <c r="B46" s="4" t="s">
        <v>186</v>
      </c>
      <c r="C46" s="5" t="s">
        <v>623</v>
      </c>
      <c r="D46" s="9" t="s">
        <v>607</v>
      </c>
      <c r="E46" s="5" t="s">
        <v>683</v>
      </c>
      <c r="F46" s="7">
        <v>0</v>
      </c>
      <c r="G46" s="7">
        <v>0</v>
      </c>
      <c r="H46" s="7">
        <v>0</v>
      </c>
      <c r="I46" s="7">
        <v>0</v>
      </c>
      <c r="J46" s="5" t="s">
        <v>187</v>
      </c>
      <c r="K46" s="14" t="s">
        <v>12</v>
      </c>
      <c r="L46" s="8" t="s">
        <v>610</v>
      </c>
      <c r="M46" s="8" t="s">
        <v>330</v>
      </c>
      <c r="N46" s="8" t="s">
        <v>331</v>
      </c>
      <c r="O46" s="18" t="s">
        <v>332</v>
      </c>
      <c r="P46" s="9">
        <v>4.27708319192</v>
      </c>
      <c r="Q46" s="9">
        <v>0</v>
      </c>
      <c r="R46" s="9">
        <v>0</v>
      </c>
      <c r="S46" s="9">
        <v>4.27708319192</v>
      </c>
      <c r="T46" s="10">
        <v>171.0833276768</v>
      </c>
      <c r="U46" s="10" t="s">
        <v>611</v>
      </c>
      <c r="V46" s="11">
        <v>50</v>
      </c>
      <c r="W46" s="11" t="s">
        <v>612</v>
      </c>
      <c r="X46" s="102" t="s">
        <v>613</v>
      </c>
      <c r="Y46" s="5" t="s">
        <v>692</v>
      </c>
    </row>
    <row r="47" spans="1:25" s="16" customFormat="1" ht="46.5" customHeight="1">
      <c r="A47" s="15" t="s">
        <v>188</v>
      </c>
      <c r="B47" s="4" t="s">
        <v>189</v>
      </c>
      <c r="C47" s="5" t="s">
        <v>190</v>
      </c>
      <c r="D47" s="9" t="s">
        <v>607</v>
      </c>
      <c r="E47" s="5" t="s">
        <v>686</v>
      </c>
      <c r="F47" s="7">
        <v>0</v>
      </c>
      <c r="G47" s="7">
        <v>0</v>
      </c>
      <c r="H47" s="7">
        <v>0</v>
      </c>
      <c r="I47" s="7">
        <v>0</v>
      </c>
      <c r="J47" s="5" t="s">
        <v>617</v>
      </c>
      <c r="K47" s="14" t="s">
        <v>12</v>
      </c>
      <c r="L47" s="8" t="s">
        <v>610</v>
      </c>
      <c r="M47" s="8" t="s">
        <v>726</v>
      </c>
      <c r="N47" s="8" t="s">
        <v>702</v>
      </c>
      <c r="O47" s="18" t="s">
        <v>727</v>
      </c>
      <c r="P47" s="9">
        <v>1.21417172544</v>
      </c>
      <c r="Q47" s="9">
        <v>0</v>
      </c>
      <c r="R47" s="9">
        <v>0</v>
      </c>
      <c r="S47" s="9">
        <v>1.21417172544</v>
      </c>
      <c r="T47" s="10">
        <v>48.5668690176</v>
      </c>
      <c r="U47" s="10" t="s">
        <v>611</v>
      </c>
      <c r="V47" s="11">
        <v>25</v>
      </c>
      <c r="W47" s="11" t="s">
        <v>612</v>
      </c>
      <c r="X47" s="102" t="s">
        <v>613</v>
      </c>
      <c r="Y47" s="5" t="s">
        <v>776</v>
      </c>
    </row>
    <row r="48" spans="1:25" s="16" customFormat="1" ht="50.25" customHeight="1">
      <c r="A48" s="15" t="s">
        <v>223</v>
      </c>
      <c r="B48" s="4" t="s">
        <v>224</v>
      </c>
      <c r="C48" s="5" t="s">
        <v>623</v>
      </c>
      <c r="D48" s="9" t="s">
        <v>607</v>
      </c>
      <c r="E48" s="5" t="s">
        <v>683</v>
      </c>
      <c r="F48" s="7">
        <v>0</v>
      </c>
      <c r="G48" s="7">
        <v>0</v>
      </c>
      <c r="H48" s="7">
        <v>0</v>
      </c>
      <c r="I48" s="7">
        <v>0</v>
      </c>
      <c r="J48" s="5" t="s">
        <v>617</v>
      </c>
      <c r="K48" s="14" t="s">
        <v>12</v>
      </c>
      <c r="L48" s="8" t="s">
        <v>610</v>
      </c>
      <c r="M48" s="8" t="s">
        <v>347</v>
      </c>
      <c r="N48" s="8" t="s">
        <v>348</v>
      </c>
      <c r="O48" s="18" t="s">
        <v>657</v>
      </c>
      <c r="P48" s="9">
        <v>2.68157666728</v>
      </c>
      <c r="Q48" s="9">
        <v>0</v>
      </c>
      <c r="R48" s="9">
        <v>0</v>
      </c>
      <c r="S48" s="9">
        <v>2.68157666728</v>
      </c>
      <c r="T48" s="10">
        <v>107.2630666912</v>
      </c>
      <c r="U48" s="10" t="s">
        <v>611</v>
      </c>
      <c r="V48" s="11">
        <v>40</v>
      </c>
      <c r="W48" s="11" t="s">
        <v>612</v>
      </c>
      <c r="X48" s="102" t="s">
        <v>613</v>
      </c>
      <c r="Y48" s="5" t="s">
        <v>646</v>
      </c>
    </row>
    <row r="49" spans="1:25" s="16" customFormat="1" ht="51">
      <c r="A49" s="15" t="s">
        <v>225</v>
      </c>
      <c r="B49" s="4" t="s">
        <v>226</v>
      </c>
      <c r="C49" s="5" t="s">
        <v>623</v>
      </c>
      <c r="D49" s="9" t="s">
        <v>607</v>
      </c>
      <c r="E49" s="5" t="s">
        <v>683</v>
      </c>
      <c r="F49" s="7">
        <v>0</v>
      </c>
      <c r="G49" s="7">
        <v>0</v>
      </c>
      <c r="H49" s="7">
        <v>0</v>
      </c>
      <c r="I49" s="7">
        <v>0</v>
      </c>
      <c r="J49" s="5" t="s">
        <v>617</v>
      </c>
      <c r="K49" s="14" t="s">
        <v>227</v>
      </c>
      <c r="L49" s="8" t="s">
        <v>610</v>
      </c>
      <c r="M49" s="8" t="s">
        <v>425</v>
      </c>
      <c r="N49" s="8" t="s">
        <v>702</v>
      </c>
      <c r="O49" s="18" t="s">
        <v>426</v>
      </c>
      <c r="P49" s="9">
        <v>1.89620538783</v>
      </c>
      <c r="Q49" s="9">
        <v>0</v>
      </c>
      <c r="R49" s="9">
        <v>0</v>
      </c>
      <c r="S49" s="9">
        <v>1.89620538783</v>
      </c>
      <c r="T49" s="10">
        <v>75.8482155132</v>
      </c>
      <c r="U49" s="10" t="s">
        <v>611</v>
      </c>
      <c r="V49" s="11">
        <v>30</v>
      </c>
      <c r="W49" s="11" t="s">
        <v>612</v>
      </c>
      <c r="X49" s="102" t="s">
        <v>613</v>
      </c>
      <c r="Y49" s="5" t="s">
        <v>646</v>
      </c>
    </row>
    <row r="50" spans="1:25" s="16" customFormat="1" ht="51">
      <c r="A50" s="15" t="s">
        <v>228</v>
      </c>
      <c r="B50" s="4" t="s">
        <v>229</v>
      </c>
      <c r="C50" s="5" t="s">
        <v>623</v>
      </c>
      <c r="D50" s="9" t="s">
        <v>607</v>
      </c>
      <c r="E50" s="5" t="s">
        <v>683</v>
      </c>
      <c r="F50" s="7">
        <v>0</v>
      </c>
      <c r="G50" s="7">
        <v>0</v>
      </c>
      <c r="H50" s="7">
        <v>0</v>
      </c>
      <c r="I50" s="7">
        <v>0</v>
      </c>
      <c r="J50" s="5" t="s">
        <v>617</v>
      </c>
      <c r="K50" s="14" t="s">
        <v>12</v>
      </c>
      <c r="L50" s="8" t="s">
        <v>610</v>
      </c>
      <c r="M50" s="8" t="s">
        <v>330</v>
      </c>
      <c r="N50" s="8" t="s">
        <v>331</v>
      </c>
      <c r="O50" s="18" t="s">
        <v>332</v>
      </c>
      <c r="P50" s="9">
        <v>0.20029296575</v>
      </c>
      <c r="Q50" s="9">
        <v>0</v>
      </c>
      <c r="R50" s="9">
        <v>0</v>
      </c>
      <c r="S50" s="9">
        <v>0.20029296575</v>
      </c>
      <c r="T50" s="10">
        <v>8.01171863</v>
      </c>
      <c r="U50" s="10" t="s">
        <v>611</v>
      </c>
      <c r="V50" s="11">
        <v>10</v>
      </c>
      <c r="W50" s="11" t="s">
        <v>612</v>
      </c>
      <c r="X50" s="101" t="s">
        <v>641</v>
      </c>
      <c r="Y50" s="5" t="s">
        <v>691</v>
      </c>
    </row>
    <row r="51" spans="1:25" s="16" customFormat="1" ht="63.75">
      <c r="A51" s="15" t="s">
        <v>230</v>
      </c>
      <c r="B51" s="4" t="s">
        <v>231</v>
      </c>
      <c r="C51" s="5" t="s">
        <v>623</v>
      </c>
      <c r="D51" s="9" t="s">
        <v>607</v>
      </c>
      <c r="E51" s="5" t="s">
        <v>683</v>
      </c>
      <c r="F51" s="7">
        <v>0</v>
      </c>
      <c r="G51" s="7">
        <v>0</v>
      </c>
      <c r="H51" s="7">
        <v>0.002048944413938956</v>
      </c>
      <c r="I51" s="7">
        <v>0.002048944413938956</v>
      </c>
      <c r="J51" s="5" t="s">
        <v>232</v>
      </c>
      <c r="K51" s="14" t="s">
        <v>12</v>
      </c>
      <c r="L51" s="8" t="s">
        <v>610</v>
      </c>
      <c r="M51" s="8" t="s">
        <v>330</v>
      </c>
      <c r="N51" s="8" t="s">
        <v>331</v>
      </c>
      <c r="O51" s="18" t="s">
        <v>332</v>
      </c>
      <c r="P51" s="9">
        <v>0.32031078890099995</v>
      </c>
      <c r="Q51" s="9">
        <v>0</v>
      </c>
      <c r="R51" s="9">
        <v>0</v>
      </c>
      <c r="S51" s="9">
        <v>0.32031078890099995</v>
      </c>
      <c r="T51" s="10">
        <v>12.812431556039998</v>
      </c>
      <c r="U51" s="10" t="s">
        <v>611</v>
      </c>
      <c r="V51" s="11">
        <v>10</v>
      </c>
      <c r="W51" s="11" t="s">
        <v>612</v>
      </c>
      <c r="X51" s="102" t="s">
        <v>613</v>
      </c>
      <c r="Y51" s="14" t="s">
        <v>647</v>
      </c>
    </row>
    <row r="52" spans="1:25" s="16" customFormat="1" ht="38.25">
      <c r="A52" s="15" t="s">
        <v>236</v>
      </c>
      <c r="B52" s="4" t="s">
        <v>237</v>
      </c>
      <c r="C52" s="5" t="s">
        <v>623</v>
      </c>
      <c r="D52" s="9" t="s">
        <v>607</v>
      </c>
      <c r="E52" s="5" t="s">
        <v>683</v>
      </c>
      <c r="F52" s="7">
        <v>0</v>
      </c>
      <c r="G52" s="7">
        <v>0</v>
      </c>
      <c r="H52" s="7">
        <v>0</v>
      </c>
      <c r="I52" s="7">
        <v>0</v>
      </c>
      <c r="J52" s="5" t="s">
        <v>617</v>
      </c>
      <c r="K52" s="14" t="s">
        <v>12</v>
      </c>
      <c r="L52" s="8" t="s">
        <v>610</v>
      </c>
      <c r="M52" s="8" t="s">
        <v>330</v>
      </c>
      <c r="N52" s="8" t="s">
        <v>331</v>
      </c>
      <c r="O52" s="18" t="s">
        <v>332</v>
      </c>
      <c r="P52" s="9">
        <v>0.688696850258</v>
      </c>
      <c r="Q52" s="9">
        <v>0</v>
      </c>
      <c r="R52" s="9">
        <v>0</v>
      </c>
      <c r="S52" s="9">
        <v>0.688696850258</v>
      </c>
      <c r="T52" s="10">
        <v>27.54787401032</v>
      </c>
      <c r="U52" s="10" t="s">
        <v>611</v>
      </c>
      <c r="V52" s="11">
        <v>15</v>
      </c>
      <c r="W52" s="11" t="s">
        <v>612</v>
      </c>
      <c r="X52" s="102" t="s">
        <v>613</v>
      </c>
      <c r="Y52" s="5" t="s">
        <v>646</v>
      </c>
    </row>
    <row r="53" spans="1:25" s="16" customFormat="1" ht="51">
      <c r="A53" s="15" t="s">
        <v>238</v>
      </c>
      <c r="B53" s="4" t="s">
        <v>239</v>
      </c>
      <c r="C53" s="5" t="s">
        <v>240</v>
      </c>
      <c r="D53" s="9" t="s">
        <v>607</v>
      </c>
      <c r="E53" s="14" t="s">
        <v>687</v>
      </c>
      <c r="F53" s="7">
        <v>0</v>
      </c>
      <c r="G53" s="7">
        <v>0</v>
      </c>
      <c r="H53" s="7">
        <v>0</v>
      </c>
      <c r="I53" s="7">
        <v>0</v>
      </c>
      <c r="J53" s="5" t="s">
        <v>617</v>
      </c>
      <c r="K53" s="14" t="s">
        <v>12</v>
      </c>
      <c r="L53" s="8" t="s">
        <v>610</v>
      </c>
      <c r="M53" s="8" t="s">
        <v>330</v>
      </c>
      <c r="N53" s="8" t="s">
        <v>331</v>
      </c>
      <c r="O53" s="18" t="s">
        <v>332</v>
      </c>
      <c r="P53" s="9">
        <v>1.09656775776</v>
      </c>
      <c r="Q53" s="9">
        <v>0</v>
      </c>
      <c r="R53" s="9">
        <v>0</v>
      </c>
      <c r="S53" s="9">
        <v>1.09656775776</v>
      </c>
      <c r="T53" s="10">
        <v>43.8627103104</v>
      </c>
      <c r="U53" s="10" t="s">
        <v>611</v>
      </c>
      <c r="V53" s="11">
        <v>25</v>
      </c>
      <c r="W53" s="11" t="s">
        <v>612</v>
      </c>
      <c r="X53" s="102" t="s">
        <v>613</v>
      </c>
      <c r="Y53" s="5" t="s">
        <v>646</v>
      </c>
    </row>
    <row r="54" spans="1:25" s="16" customFormat="1" ht="51">
      <c r="A54" s="15" t="s">
        <v>241</v>
      </c>
      <c r="B54" s="4" t="s">
        <v>242</v>
      </c>
      <c r="C54" s="5" t="s">
        <v>243</v>
      </c>
      <c r="D54" s="9" t="s">
        <v>607</v>
      </c>
      <c r="E54" s="5" t="s">
        <v>683</v>
      </c>
      <c r="F54" s="7">
        <v>0</v>
      </c>
      <c r="G54" s="7">
        <v>0</v>
      </c>
      <c r="H54" s="7">
        <v>0</v>
      </c>
      <c r="I54" s="7">
        <v>0</v>
      </c>
      <c r="J54" s="5" t="s">
        <v>617</v>
      </c>
      <c r="K54" s="14" t="s">
        <v>12</v>
      </c>
      <c r="L54" s="8" t="s">
        <v>610</v>
      </c>
      <c r="M54" s="8" t="s">
        <v>726</v>
      </c>
      <c r="N54" s="8" t="s">
        <v>702</v>
      </c>
      <c r="O54" s="18" t="s">
        <v>727</v>
      </c>
      <c r="P54" s="9">
        <v>0.696021019263</v>
      </c>
      <c r="Q54" s="9">
        <v>0</v>
      </c>
      <c r="R54" s="9">
        <v>0</v>
      </c>
      <c r="S54" s="9">
        <v>0.696021019263</v>
      </c>
      <c r="T54" s="10">
        <v>27.84084077052</v>
      </c>
      <c r="U54" s="10" t="s">
        <v>611</v>
      </c>
      <c r="V54" s="11">
        <v>15</v>
      </c>
      <c r="W54" s="11" t="s">
        <v>612</v>
      </c>
      <c r="X54" s="102" t="s">
        <v>613</v>
      </c>
      <c r="Y54" s="5" t="s">
        <v>646</v>
      </c>
    </row>
    <row r="55" spans="1:25" s="16" customFormat="1" ht="51">
      <c r="A55" s="15" t="s">
        <v>244</v>
      </c>
      <c r="B55" s="4" t="s">
        <v>245</v>
      </c>
      <c r="C55" s="5" t="s">
        <v>246</v>
      </c>
      <c r="D55" s="9" t="s">
        <v>607</v>
      </c>
      <c r="E55" s="14" t="s">
        <v>688</v>
      </c>
      <c r="F55" s="7">
        <v>0</v>
      </c>
      <c r="G55" s="7">
        <v>0</v>
      </c>
      <c r="H55" s="7">
        <v>0</v>
      </c>
      <c r="I55" s="7">
        <v>0</v>
      </c>
      <c r="J55" s="5" t="s">
        <v>617</v>
      </c>
      <c r="K55" s="14" t="s">
        <v>12</v>
      </c>
      <c r="L55" s="8" t="s">
        <v>610</v>
      </c>
      <c r="M55" s="8" t="s">
        <v>330</v>
      </c>
      <c r="N55" s="8" t="s">
        <v>331</v>
      </c>
      <c r="O55" s="18" t="s">
        <v>332</v>
      </c>
      <c r="P55" s="9">
        <v>0.37362395992299996</v>
      </c>
      <c r="Q55" s="9">
        <v>0</v>
      </c>
      <c r="R55" s="9">
        <v>0</v>
      </c>
      <c r="S55" s="9">
        <v>0.37362395992299996</v>
      </c>
      <c r="T55" s="10">
        <v>14.944958396919999</v>
      </c>
      <c r="U55" s="10" t="s">
        <v>611</v>
      </c>
      <c r="V55" s="11">
        <v>5</v>
      </c>
      <c r="W55" s="11" t="s">
        <v>612</v>
      </c>
      <c r="X55" s="102" t="s">
        <v>613</v>
      </c>
      <c r="Y55" s="5" t="s">
        <v>646</v>
      </c>
    </row>
    <row r="56" spans="1:25" s="34" customFormat="1" ht="12.75">
      <c r="A56" s="112" t="s">
        <v>254</v>
      </c>
      <c r="B56" s="110"/>
      <c r="C56" s="110"/>
      <c r="D56" s="110"/>
      <c r="E56" s="110"/>
      <c r="F56" s="110"/>
      <c r="G56" s="110"/>
      <c r="H56" s="110"/>
      <c r="I56" s="110"/>
      <c r="J56" s="110"/>
      <c r="K56" s="110"/>
      <c r="L56" s="110"/>
      <c r="M56" s="110"/>
      <c r="N56" s="110"/>
      <c r="O56" s="110"/>
      <c r="P56" s="110"/>
      <c r="Q56" s="110"/>
      <c r="R56" s="110"/>
      <c r="S56" s="110"/>
      <c r="T56" s="110"/>
      <c r="U56" s="110"/>
      <c r="V56" s="110"/>
      <c r="W56" s="110"/>
      <c r="X56" s="110"/>
      <c r="Y56" s="110"/>
    </row>
    <row r="57" spans="1:25" s="16" customFormat="1" ht="48" customHeight="1">
      <c r="A57" s="15" t="s">
        <v>269</v>
      </c>
      <c r="B57" s="4" t="s">
        <v>270</v>
      </c>
      <c r="C57" s="5" t="s">
        <v>623</v>
      </c>
      <c r="D57" s="9" t="s">
        <v>607</v>
      </c>
      <c r="E57" s="5" t="s">
        <v>683</v>
      </c>
      <c r="F57" s="7">
        <v>0</v>
      </c>
      <c r="G57" s="7">
        <v>0</v>
      </c>
      <c r="H57" s="7">
        <v>0</v>
      </c>
      <c r="I57" s="7">
        <v>0</v>
      </c>
      <c r="J57" s="5" t="s">
        <v>617</v>
      </c>
      <c r="K57" s="5" t="s">
        <v>12</v>
      </c>
      <c r="L57" s="8" t="s">
        <v>610</v>
      </c>
      <c r="M57" s="8" t="s">
        <v>347</v>
      </c>
      <c r="N57" s="8" t="s">
        <v>348</v>
      </c>
      <c r="O57" s="18" t="s">
        <v>657</v>
      </c>
      <c r="P57" s="9">
        <v>1.37067034535</v>
      </c>
      <c r="Q57" s="9">
        <v>0</v>
      </c>
      <c r="R57" s="9">
        <v>0</v>
      </c>
      <c r="S57" s="9">
        <v>1.37067034535</v>
      </c>
      <c r="T57" s="10">
        <v>54.826813814</v>
      </c>
      <c r="U57" s="10" t="s">
        <v>611</v>
      </c>
      <c r="V57" s="11">
        <v>40</v>
      </c>
      <c r="W57" s="11" t="s">
        <v>612</v>
      </c>
      <c r="X57" s="102" t="s">
        <v>613</v>
      </c>
      <c r="Y57" s="5" t="s">
        <v>766</v>
      </c>
    </row>
    <row r="58" spans="1:25" s="16" customFormat="1" ht="89.25">
      <c r="A58" s="15" t="s">
        <v>271</v>
      </c>
      <c r="B58" s="4" t="s">
        <v>272</v>
      </c>
      <c r="C58" s="5" t="s">
        <v>273</v>
      </c>
      <c r="D58" s="9" t="s">
        <v>607</v>
      </c>
      <c r="E58" s="14" t="s">
        <v>274</v>
      </c>
      <c r="F58" s="7">
        <v>0</v>
      </c>
      <c r="G58" s="7">
        <v>0</v>
      </c>
      <c r="H58" s="7">
        <v>0.0005858450136364892</v>
      </c>
      <c r="I58" s="7">
        <v>0.0005858450136364892</v>
      </c>
      <c r="J58" s="5" t="s">
        <v>617</v>
      </c>
      <c r="K58" s="5" t="s">
        <v>275</v>
      </c>
      <c r="L58" s="8" t="s">
        <v>610</v>
      </c>
      <c r="M58" s="8" t="s">
        <v>330</v>
      </c>
      <c r="N58" s="8" t="s">
        <v>331</v>
      </c>
      <c r="O58" s="18" t="s">
        <v>332</v>
      </c>
      <c r="P58" s="9">
        <v>2.87174979049</v>
      </c>
      <c r="Q58" s="9">
        <v>0</v>
      </c>
      <c r="R58" s="9">
        <v>0</v>
      </c>
      <c r="S58" s="9">
        <v>2.87174979049</v>
      </c>
      <c r="T58" s="10">
        <v>114.8699916196</v>
      </c>
      <c r="U58" s="10" t="s">
        <v>611</v>
      </c>
      <c r="V58" s="11">
        <v>25</v>
      </c>
      <c r="W58" s="11" t="s">
        <v>612</v>
      </c>
      <c r="X58" s="102" t="s">
        <v>613</v>
      </c>
      <c r="Y58" s="5" t="s">
        <v>766</v>
      </c>
    </row>
    <row r="59" spans="1:25" s="16" customFormat="1" ht="38.25">
      <c r="A59" s="15" t="s">
        <v>279</v>
      </c>
      <c r="B59" s="4" t="s">
        <v>280</v>
      </c>
      <c r="C59" s="5" t="s">
        <v>623</v>
      </c>
      <c r="D59" s="9" t="s">
        <v>607</v>
      </c>
      <c r="E59" s="5" t="s">
        <v>683</v>
      </c>
      <c r="F59" s="7">
        <v>0</v>
      </c>
      <c r="G59" s="7">
        <v>0</v>
      </c>
      <c r="H59" s="7">
        <v>0</v>
      </c>
      <c r="I59" s="7">
        <v>0</v>
      </c>
      <c r="J59" s="5" t="s">
        <v>617</v>
      </c>
      <c r="K59" s="5" t="s">
        <v>12</v>
      </c>
      <c r="L59" s="8" t="s">
        <v>610</v>
      </c>
      <c r="M59" s="8" t="s">
        <v>330</v>
      </c>
      <c r="N59" s="8" t="s">
        <v>331</v>
      </c>
      <c r="O59" s="18" t="s">
        <v>332</v>
      </c>
      <c r="P59" s="9">
        <v>0.555265107911</v>
      </c>
      <c r="Q59" s="9">
        <v>0</v>
      </c>
      <c r="R59" s="9">
        <v>0</v>
      </c>
      <c r="S59" s="9">
        <v>0.555265107911</v>
      </c>
      <c r="T59" s="10">
        <v>22.21060431644</v>
      </c>
      <c r="U59" s="10" t="s">
        <v>611</v>
      </c>
      <c r="V59" s="11">
        <v>12</v>
      </c>
      <c r="W59" s="11" t="s">
        <v>612</v>
      </c>
      <c r="X59" s="102" t="s">
        <v>613</v>
      </c>
      <c r="Y59" s="5" t="s">
        <v>766</v>
      </c>
    </row>
    <row r="60" spans="1:25" s="16" customFormat="1" ht="51">
      <c r="A60" s="15" t="s">
        <v>281</v>
      </c>
      <c r="B60" s="4" t="s">
        <v>282</v>
      </c>
      <c r="C60" s="5" t="s">
        <v>623</v>
      </c>
      <c r="D60" s="9" t="s">
        <v>607</v>
      </c>
      <c r="E60" s="5" t="s">
        <v>683</v>
      </c>
      <c r="F60" s="7">
        <v>0</v>
      </c>
      <c r="G60" s="7">
        <v>0</v>
      </c>
      <c r="H60" s="7">
        <v>0</v>
      </c>
      <c r="I60" s="7">
        <v>0</v>
      </c>
      <c r="J60" s="5" t="s">
        <v>617</v>
      </c>
      <c r="K60" s="5" t="s">
        <v>283</v>
      </c>
      <c r="L60" s="8" t="s">
        <v>610</v>
      </c>
      <c r="M60" s="8" t="s">
        <v>330</v>
      </c>
      <c r="N60" s="8" t="s">
        <v>331</v>
      </c>
      <c r="O60" s="18" t="s">
        <v>332</v>
      </c>
      <c r="P60" s="9">
        <v>1.10104675441</v>
      </c>
      <c r="Q60" s="9">
        <v>0</v>
      </c>
      <c r="R60" s="9">
        <v>0</v>
      </c>
      <c r="S60" s="9">
        <v>1.10104675441</v>
      </c>
      <c r="T60" s="10">
        <v>44.041870176399996</v>
      </c>
      <c r="U60" s="10" t="s">
        <v>611</v>
      </c>
      <c r="V60" s="11">
        <v>8</v>
      </c>
      <c r="W60" s="11" t="s">
        <v>612</v>
      </c>
      <c r="X60" s="102" t="s">
        <v>613</v>
      </c>
      <c r="Y60" s="5" t="s">
        <v>766</v>
      </c>
    </row>
    <row r="61" spans="1:25" s="16" customFormat="1" ht="38.25">
      <c r="A61" s="15" t="s">
        <v>284</v>
      </c>
      <c r="B61" s="4" t="s">
        <v>285</v>
      </c>
      <c r="C61" s="5" t="s">
        <v>623</v>
      </c>
      <c r="D61" s="9" t="s">
        <v>607</v>
      </c>
      <c r="E61" s="5" t="s">
        <v>683</v>
      </c>
      <c r="F61" s="7">
        <v>0</v>
      </c>
      <c r="G61" s="7">
        <v>0</v>
      </c>
      <c r="H61" s="7">
        <v>0</v>
      </c>
      <c r="I61" s="7">
        <v>0</v>
      </c>
      <c r="J61" s="5" t="s">
        <v>617</v>
      </c>
      <c r="K61" s="5" t="s">
        <v>286</v>
      </c>
      <c r="L61" s="8" t="s">
        <v>610</v>
      </c>
      <c r="M61" s="8" t="s">
        <v>330</v>
      </c>
      <c r="N61" s="8" t="s">
        <v>331</v>
      </c>
      <c r="O61" s="18" t="s">
        <v>332</v>
      </c>
      <c r="P61" s="9">
        <v>0.283952180803</v>
      </c>
      <c r="Q61" s="9">
        <v>0</v>
      </c>
      <c r="R61" s="9">
        <v>0</v>
      </c>
      <c r="S61" s="9">
        <v>0.283952180803</v>
      </c>
      <c r="T61" s="10">
        <v>11.358087232119999</v>
      </c>
      <c r="U61" s="10" t="s">
        <v>611</v>
      </c>
      <c r="V61" s="11">
        <v>5</v>
      </c>
      <c r="W61" s="11" t="s">
        <v>612</v>
      </c>
      <c r="X61" s="102" t="s">
        <v>613</v>
      </c>
      <c r="Y61" s="5" t="s">
        <v>766</v>
      </c>
    </row>
    <row r="62" spans="1:25" s="16" customFormat="1" ht="15">
      <c r="A62" s="25"/>
      <c r="C62" s="26"/>
      <c r="D62" s="27"/>
      <c r="E62" s="28"/>
      <c r="F62" s="29"/>
      <c r="G62" s="29"/>
      <c r="H62" s="29"/>
      <c r="I62" s="29"/>
      <c r="J62" s="30"/>
      <c r="K62" s="26"/>
      <c r="L62" s="31"/>
      <c r="M62" s="31"/>
      <c r="N62" s="31"/>
      <c r="O62" s="62"/>
      <c r="P62" s="27"/>
      <c r="Q62" s="27"/>
      <c r="R62" s="27"/>
      <c r="S62" s="27"/>
      <c r="T62" s="32"/>
      <c r="U62" s="32"/>
      <c r="V62" s="33"/>
      <c r="W62" s="33"/>
      <c r="X62" s="33"/>
      <c r="Y62" s="26"/>
    </row>
    <row r="63" spans="1:25" s="16" customFormat="1" ht="15">
      <c r="A63" s="25"/>
      <c r="C63" s="26"/>
      <c r="D63" s="27"/>
      <c r="E63" s="28"/>
      <c r="F63" s="29"/>
      <c r="G63" s="29"/>
      <c r="H63" s="29"/>
      <c r="I63" s="29"/>
      <c r="J63" s="30"/>
      <c r="K63" s="26"/>
      <c r="L63" s="31"/>
      <c r="M63" s="31"/>
      <c r="N63" s="31"/>
      <c r="O63" s="62"/>
      <c r="P63" s="27"/>
      <c r="Q63" s="27"/>
      <c r="R63" s="27"/>
      <c r="S63" s="27"/>
      <c r="T63" s="32"/>
      <c r="U63" s="32"/>
      <c r="V63" s="33"/>
      <c r="W63" s="33"/>
      <c r="X63" s="33"/>
      <c r="Y63" s="28"/>
    </row>
    <row r="64" spans="1:25" s="16" customFormat="1" ht="15">
      <c r="A64" s="25"/>
      <c r="C64" s="26"/>
      <c r="D64" s="27"/>
      <c r="E64" s="28"/>
      <c r="F64" s="29"/>
      <c r="G64" s="29"/>
      <c r="H64" s="29"/>
      <c r="I64" s="29"/>
      <c r="J64" s="28"/>
      <c r="K64" s="26"/>
      <c r="L64" s="31"/>
      <c r="M64" s="31"/>
      <c r="N64" s="31"/>
      <c r="O64" s="62"/>
      <c r="P64" s="27"/>
      <c r="Q64" s="27"/>
      <c r="R64" s="27"/>
      <c r="S64" s="27"/>
      <c r="T64" s="32"/>
      <c r="U64" s="32"/>
      <c r="V64" s="33"/>
      <c r="W64" s="33"/>
      <c r="X64" s="33"/>
      <c r="Y64" s="26"/>
    </row>
    <row r="65" spans="1:25" s="16" customFormat="1" ht="15">
      <c r="A65" s="25"/>
      <c r="C65" s="26"/>
      <c r="D65" s="27"/>
      <c r="E65" s="28"/>
      <c r="F65" s="29"/>
      <c r="G65" s="29"/>
      <c r="H65" s="29"/>
      <c r="I65" s="29"/>
      <c r="J65" s="28"/>
      <c r="K65" s="26"/>
      <c r="L65" s="31"/>
      <c r="M65" s="31"/>
      <c r="N65" s="31"/>
      <c r="O65" s="62"/>
      <c r="P65" s="27"/>
      <c r="Q65" s="27"/>
      <c r="R65" s="27"/>
      <c r="S65" s="27"/>
      <c r="T65" s="32"/>
      <c r="U65" s="32"/>
      <c r="V65" s="33"/>
      <c r="W65" s="33"/>
      <c r="X65" s="33"/>
      <c r="Y65" s="26"/>
    </row>
    <row r="66" spans="1:25" s="16" customFormat="1" ht="15">
      <c r="A66" s="25"/>
      <c r="C66" s="26"/>
      <c r="D66" s="27"/>
      <c r="E66" s="28"/>
      <c r="F66" s="29"/>
      <c r="G66" s="29"/>
      <c r="H66" s="29"/>
      <c r="I66" s="29"/>
      <c r="J66" s="30"/>
      <c r="K66" s="26"/>
      <c r="L66" s="30"/>
      <c r="M66" s="30"/>
      <c r="N66" s="30"/>
      <c r="O66" s="67"/>
      <c r="P66" s="27"/>
      <c r="Q66" s="27"/>
      <c r="R66" s="27"/>
      <c r="S66" s="27"/>
      <c r="T66" s="32"/>
      <c r="U66" s="32"/>
      <c r="V66" s="33"/>
      <c r="W66" s="33"/>
      <c r="X66" s="33"/>
      <c r="Y66" s="28"/>
    </row>
    <row r="67" spans="1:25" s="16" customFormat="1" ht="15">
      <c r="A67" s="25"/>
      <c r="C67" s="26"/>
      <c r="D67" s="27"/>
      <c r="E67" s="28"/>
      <c r="F67" s="29"/>
      <c r="G67" s="29"/>
      <c r="H67" s="29"/>
      <c r="I67" s="29"/>
      <c r="J67" s="28"/>
      <c r="K67" s="26"/>
      <c r="L67" s="31"/>
      <c r="M67" s="31"/>
      <c r="N67" s="31"/>
      <c r="O67" s="62"/>
      <c r="P67" s="27"/>
      <c r="Q67" s="27"/>
      <c r="R67" s="27"/>
      <c r="S67" s="27"/>
      <c r="T67" s="32"/>
      <c r="U67" s="32"/>
      <c r="V67" s="33"/>
      <c r="W67" s="33"/>
      <c r="X67" s="33"/>
      <c r="Y67" s="26"/>
    </row>
    <row r="68" spans="1:25" s="16" customFormat="1" ht="15">
      <c r="A68" s="25"/>
      <c r="C68" s="26"/>
      <c r="D68" s="27"/>
      <c r="E68" s="28"/>
      <c r="F68" s="29"/>
      <c r="G68" s="29"/>
      <c r="H68" s="29"/>
      <c r="I68" s="29"/>
      <c r="J68" s="28"/>
      <c r="K68" s="26"/>
      <c r="L68" s="31"/>
      <c r="M68" s="31"/>
      <c r="N68" s="31"/>
      <c r="O68" s="62"/>
      <c r="P68" s="27"/>
      <c r="Q68" s="27"/>
      <c r="R68" s="27"/>
      <c r="S68" s="27"/>
      <c r="T68" s="32"/>
      <c r="U68" s="32"/>
      <c r="V68" s="33"/>
      <c r="W68" s="33"/>
      <c r="X68" s="33"/>
      <c r="Y68" s="26"/>
    </row>
    <row r="69" spans="1:25" s="16" customFormat="1" ht="15">
      <c r="A69" s="25"/>
      <c r="C69" s="26"/>
      <c r="D69" s="27"/>
      <c r="E69" s="28"/>
      <c r="F69" s="29"/>
      <c r="G69" s="29"/>
      <c r="H69" s="29"/>
      <c r="I69" s="29"/>
      <c r="J69" s="28"/>
      <c r="K69" s="26"/>
      <c r="L69" s="31"/>
      <c r="M69" s="31"/>
      <c r="N69" s="31"/>
      <c r="O69" s="62"/>
      <c r="P69" s="27"/>
      <c r="Q69" s="27"/>
      <c r="R69" s="27"/>
      <c r="S69" s="27"/>
      <c r="T69" s="32"/>
      <c r="U69" s="32"/>
      <c r="V69" s="33"/>
      <c r="W69" s="33"/>
      <c r="X69" s="33"/>
      <c r="Y69" s="26"/>
    </row>
    <row r="70" spans="1:25" s="16" customFormat="1" ht="15">
      <c r="A70" s="25"/>
      <c r="C70" s="28"/>
      <c r="D70" s="27"/>
      <c r="E70" s="28"/>
      <c r="F70" s="29"/>
      <c r="G70" s="29"/>
      <c r="H70" s="29"/>
      <c r="I70" s="29"/>
      <c r="J70" s="30"/>
      <c r="K70" s="26"/>
      <c r="L70" s="31"/>
      <c r="M70" s="31"/>
      <c r="N70" s="31"/>
      <c r="O70" s="62"/>
      <c r="P70" s="27"/>
      <c r="Q70" s="27"/>
      <c r="R70" s="27"/>
      <c r="S70" s="27"/>
      <c r="T70" s="32"/>
      <c r="U70" s="32"/>
      <c r="V70" s="33"/>
      <c r="W70" s="33"/>
      <c r="X70" s="33"/>
      <c r="Y70" s="28"/>
    </row>
    <row r="71" spans="2:19" s="34" customFormat="1" ht="12.75">
      <c r="B71" s="16"/>
      <c r="D71" s="35"/>
      <c r="F71" s="36"/>
      <c r="G71" s="37"/>
      <c r="H71" s="37"/>
      <c r="I71" s="37"/>
      <c r="J71" s="38"/>
      <c r="K71" s="38"/>
      <c r="L71" s="38"/>
      <c r="M71" s="38"/>
      <c r="N71" s="38"/>
      <c r="O71" s="69"/>
      <c r="Q71" s="39"/>
      <c r="R71" s="39"/>
      <c r="S71" s="39"/>
    </row>
    <row r="72" spans="2:19" s="34" customFormat="1" ht="12.75">
      <c r="B72" s="16"/>
      <c r="D72" s="35"/>
      <c r="F72" s="36"/>
      <c r="G72" s="37"/>
      <c r="H72" s="37"/>
      <c r="I72" s="37"/>
      <c r="J72" s="38"/>
      <c r="K72" s="38"/>
      <c r="L72" s="38"/>
      <c r="M72" s="38"/>
      <c r="N72" s="38"/>
      <c r="O72" s="69"/>
      <c r="Q72" s="39"/>
      <c r="R72" s="39"/>
      <c r="S72" s="39"/>
    </row>
    <row r="73" spans="2:19" s="34" customFormat="1" ht="12.75">
      <c r="B73" s="16"/>
      <c r="D73" s="35"/>
      <c r="F73" s="36"/>
      <c r="G73" s="37"/>
      <c r="H73" s="37"/>
      <c r="I73" s="37"/>
      <c r="J73" s="38"/>
      <c r="K73" s="38"/>
      <c r="L73" s="38"/>
      <c r="M73" s="38"/>
      <c r="N73" s="38"/>
      <c r="O73" s="69"/>
      <c r="Q73" s="39"/>
      <c r="R73" s="39"/>
      <c r="S73" s="39"/>
    </row>
    <row r="74" spans="2:19" s="34" customFormat="1" ht="12.75">
      <c r="B74" s="16"/>
      <c r="D74" s="35"/>
      <c r="F74" s="36"/>
      <c r="G74" s="37"/>
      <c r="H74" s="37"/>
      <c r="I74" s="37"/>
      <c r="J74" s="38"/>
      <c r="K74" s="38"/>
      <c r="L74" s="38"/>
      <c r="M74" s="38"/>
      <c r="N74" s="38"/>
      <c r="O74" s="69"/>
      <c r="Q74" s="39"/>
      <c r="R74" s="39"/>
      <c r="S74" s="39"/>
    </row>
    <row r="75" spans="4:19" s="34" customFormat="1" ht="12.75">
      <c r="D75" s="35"/>
      <c r="F75" s="35"/>
      <c r="G75" s="39"/>
      <c r="H75" s="39"/>
      <c r="I75" s="39"/>
      <c r="O75" s="71"/>
      <c r="Q75" s="39"/>
      <c r="R75" s="39"/>
      <c r="S75" s="39"/>
    </row>
    <row r="76" spans="1:25" s="34" customFormat="1" ht="15">
      <c r="A76" s="40"/>
      <c r="B76" s="16"/>
      <c r="C76" s="28"/>
      <c r="D76" s="27"/>
      <c r="E76" s="28"/>
      <c r="F76" s="35"/>
      <c r="G76" s="39"/>
      <c r="H76" s="39"/>
      <c r="I76" s="39"/>
      <c r="O76" s="71"/>
      <c r="P76" s="27"/>
      <c r="Q76" s="27"/>
      <c r="R76" s="27"/>
      <c r="S76" s="27"/>
      <c r="T76" s="32"/>
      <c r="U76" s="32"/>
      <c r="V76" s="33"/>
      <c r="W76" s="33"/>
      <c r="X76" s="33"/>
      <c r="Y76" s="28"/>
    </row>
    <row r="77" spans="2:19" s="34" customFormat="1" ht="12.75">
      <c r="B77" s="16"/>
      <c r="D77" s="35"/>
      <c r="F77" s="36"/>
      <c r="G77" s="41"/>
      <c r="H77" s="41"/>
      <c r="I77" s="41"/>
      <c r="J77" s="42"/>
      <c r="K77" s="42"/>
      <c r="L77" s="42"/>
      <c r="M77" s="42"/>
      <c r="N77" s="42"/>
      <c r="O77" s="69"/>
      <c r="Q77" s="39"/>
      <c r="R77" s="39"/>
      <c r="S77" s="39"/>
    </row>
    <row r="78" spans="2:19" s="34" customFormat="1" ht="12.75">
      <c r="B78" s="16"/>
      <c r="D78" s="35"/>
      <c r="F78" s="36"/>
      <c r="G78" s="41"/>
      <c r="H78" s="41"/>
      <c r="I78" s="41"/>
      <c r="J78" s="42"/>
      <c r="K78" s="42"/>
      <c r="L78" s="42"/>
      <c r="M78" s="42"/>
      <c r="N78" s="42"/>
      <c r="O78" s="69"/>
      <c r="Q78" s="39"/>
      <c r="R78" s="39"/>
      <c r="S78" s="39"/>
    </row>
  </sheetData>
  <sheetProtection password="F5E5" sheet="1"/>
  <mergeCells count="28">
    <mergeCell ref="U2:U3"/>
    <mergeCell ref="V2:W2"/>
    <mergeCell ref="G2:G3"/>
    <mergeCell ref="H2:H3"/>
    <mergeCell ref="Q2:Q3"/>
    <mergeCell ref="R2:R3"/>
    <mergeCell ref="S2:S3"/>
    <mergeCell ref="T2:T3"/>
    <mergeCell ref="P1:Y1"/>
    <mergeCell ref="C2:C3"/>
    <mergeCell ref="A1:A3"/>
    <mergeCell ref="B1:B3"/>
    <mergeCell ref="N2:N3"/>
    <mergeCell ref="Y2:Y3"/>
    <mergeCell ref="J2:J3"/>
    <mergeCell ref="P2:P3"/>
    <mergeCell ref="M2:M3"/>
    <mergeCell ref="F2:F3"/>
    <mergeCell ref="D2:D3"/>
    <mergeCell ref="E2:E3"/>
    <mergeCell ref="I2:I3"/>
    <mergeCell ref="M1:O1"/>
    <mergeCell ref="X2:X3"/>
    <mergeCell ref="C1:E1"/>
    <mergeCell ref="F1:J1"/>
    <mergeCell ref="K1:K3"/>
    <mergeCell ref="L1:L3"/>
    <mergeCell ref="O2:O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4" tint="-0.24997000396251678"/>
  </sheetPr>
  <dimension ref="A1:AD109"/>
  <sheetViews>
    <sheetView zoomScale="75" zoomScaleNormal="75" zoomScalePageLayoutView="0" workbookViewId="0" topLeftCell="A1">
      <pane xSplit="5" ySplit="7" topLeftCell="F58" activePane="bottomRight" state="frozen"/>
      <selection pane="topLeft" activeCell="A1" sqref="A1"/>
      <selection pane="topRight" activeCell="F1" sqref="F1"/>
      <selection pane="bottomLeft" activeCell="A8" sqref="A8"/>
      <selection pane="bottomRight" activeCell="AD61" sqref="AD61"/>
    </sheetView>
  </sheetViews>
  <sheetFormatPr defaultColWidth="9.140625" defaultRowHeight="12.75"/>
  <cols>
    <col min="1" max="1" width="16.8515625" style="1" customWidth="1"/>
    <col min="2" max="2" width="22.28125" style="13" bestFit="1" customWidth="1"/>
    <col min="3" max="3" width="35.8515625" style="1" customWidth="1"/>
    <col min="4" max="4" width="29.57421875" style="1" customWidth="1"/>
    <col min="5" max="6" width="11.421875" style="1" customWidth="1"/>
    <col min="7" max="7" width="11.57421875" style="1" customWidth="1"/>
    <col min="8" max="8" width="10.8515625" style="1" customWidth="1"/>
    <col min="9" max="9" width="15.421875" style="43" customWidth="1"/>
    <col min="10" max="10" width="45.57421875" style="1" customWidth="1"/>
    <col min="11" max="11" width="16.00390625" style="44" customWidth="1"/>
    <col min="12" max="12" width="14.8515625" style="45" customWidth="1"/>
    <col min="13" max="13" width="17.140625" style="45" customWidth="1"/>
    <col min="14" max="14" width="16.57421875" style="45" customWidth="1"/>
    <col min="15" max="15" width="50.00390625" style="0" customWidth="1"/>
    <col min="16" max="16" width="49.57421875" style="0" customWidth="1"/>
    <col min="17" max="17" width="54.00390625" style="0" customWidth="1"/>
    <col min="18" max="18" width="16.28125" style="72" customWidth="1"/>
    <col min="19" max="19" width="18.57421875" style="72" customWidth="1"/>
    <col min="20" max="20" width="54.00390625" style="73" customWidth="1"/>
    <col min="21" max="21" width="9.140625" style="1" customWidth="1"/>
    <col min="22" max="22" width="12.28125" style="46" customWidth="1"/>
    <col min="23" max="23" width="12.57421875" style="46" customWidth="1"/>
    <col min="24" max="24" width="12.7109375" style="46" customWidth="1"/>
    <col min="25" max="25" width="16.7109375" style="1" customWidth="1"/>
    <col min="26" max="26" width="19.140625" style="1" customWidth="1"/>
    <col min="27" max="27" width="16.140625" style="1" customWidth="1"/>
    <col min="28" max="28" width="16.28125" style="1" customWidth="1"/>
    <col min="29" max="29" width="25.8515625" style="1" customWidth="1"/>
    <col min="30" max="30" width="81.00390625" style="1" customWidth="1"/>
    <col min="31" max="16384" width="9.140625" style="1" customWidth="1"/>
  </cols>
  <sheetData>
    <row r="1" spans="1:30" ht="12.75">
      <c r="A1" s="128" t="s">
        <v>578</v>
      </c>
      <c r="B1" s="128" t="s">
        <v>579</v>
      </c>
      <c r="C1" s="119" t="s">
        <v>580</v>
      </c>
      <c r="D1" s="119"/>
      <c r="E1" s="119"/>
      <c r="F1" s="119"/>
      <c r="G1" s="119"/>
      <c r="H1" s="119"/>
      <c r="I1" s="120"/>
      <c r="J1" s="120"/>
      <c r="K1" s="118" t="s">
        <v>581</v>
      </c>
      <c r="L1" s="118"/>
      <c r="M1" s="118"/>
      <c r="N1" s="118"/>
      <c r="O1" s="118"/>
      <c r="P1" s="121" t="s">
        <v>582</v>
      </c>
      <c r="Q1" s="124" t="s">
        <v>583</v>
      </c>
      <c r="R1" s="118" t="s">
        <v>293</v>
      </c>
      <c r="S1" s="118"/>
      <c r="T1" s="118"/>
      <c r="U1" s="127" t="s">
        <v>584</v>
      </c>
      <c r="V1" s="127"/>
      <c r="W1" s="127"/>
      <c r="X1" s="127"/>
      <c r="Y1" s="127"/>
      <c r="Z1" s="127"/>
      <c r="AA1" s="127"/>
      <c r="AB1" s="127"/>
      <c r="AC1" s="127"/>
      <c r="AD1" s="127"/>
    </row>
    <row r="2" spans="1:30" ht="12.75" customHeight="1">
      <c r="A2" s="129"/>
      <c r="B2" s="130"/>
      <c r="C2" s="128" t="s">
        <v>585</v>
      </c>
      <c r="D2" s="128" t="s">
        <v>294</v>
      </c>
      <c r="E2" s="113" t="s">
        <v>295</v>
      </c>
      <c r="F2" s="113" t="s">
        <v>296</v>
      </c>
      <c r="G2" s="113" t="s">
        <v>297</v>
      </c>
      <c r="H2" s="113" t="s">
        <v>298</v>
      </c>
      <c r="I2" s="113" t="s">
        <v>586</v>
      </c>
      <c r="J2" s="115" t="s">
        <v>587</v>
      </c>
      <c r="K2" s="113" t="s">
        <v>588</v>
      </c>
      <c r="L2" s="113" t="s">
        <v>589</v>
      </c>
      <c r="M2" s="113" t="s">
        <v>590</v>
      </c>
      <c r="N2" s="113" t="s">
        <v>591</v>
      </c>
      <c r="O2" s="133" t="s">
        <v>587</v>
      </c>
      <c r="P2" s="122"/>
      <c r="Q2" s="122"/>
      <c r="R2" s="141" t="s">
        <v>306</v>
      </c>
      <c r="S2" s="141" t="s">
        <v>307</v>
      </c>
      <c r="T2" s="125" t="s">
        <v>308</v>
      </c>
      <c r="U2" s="128" t="s">
        <v>592</v>
      </c>
      <c r="V2" s="128" t="s">
        <v>593</v>
      </c>
      <c r="W2" s="128" t="s">
        <v>594</v>
      </c>
      <c r="X2" s="128" t="s">
        <v>595</v>
      </c>
      <c r="Y2" s="128" t="s">
        <v>782</v>
      </c>
      <c r="Z2" s="128" t="s">
        <v>597</v>
      </c>
      <c r="AA2" s="119" t="s">
        <v>598</v>
      </c>
      <c r="AB2" s="119"/>
      <c r="AC2" s="119" t="s">
        <v>781</v>
      </c>
      <c r="AD2" s="119" t="s">
        <v>600</v>
      </c>
    </row>
    <row r="3" spans="1:30" ht="65.25" customHeight="1">
      <c r="A3" s="129"/>
      <c r="B3" s="130"/>
      <c r="C3" s="129"/>
      <c r="D3" s="130"/>
      <c r="E3" s="114"/>
      <c r="F3" s="114"/>
      <c r="G3" s="114"/>
      <c r="H3" s="114"/>
      <c r="I3" s="114"/>
      <c r="J3" s="116"/>
      <c r="K3" s="135"/>
      <c r="L3" s="117"/>
      <c r="M3" s="117"/>
      <c r="N3" s="117"/>
      <c r="O3" s="134"/>
      <c r="P3" s="123"/>
      <c r="Q3" s="123"/>
      <c r="R3" s="142"/>
      <c r="S3" s="142"/>
      <c r="T3" s="126"/>
      <c r="U3" s="130"/>
      <c r="V3" s="130"/>
      <c r="W3" s="130"/>
      <c r="X3" s="130"/>
      <c r="Y3" s="130"/>
      <c r="Z3" s="130"/>
      <c r="AA3" s="2" t="s">
        <v>601</v>
      </c>
      <c r="AB3" s="2" t="s">
        <v>602</v>
      </c>
      <c r="AC3" s="120"/>
      <c r="AD3" s="120"/>
    </row>
    <row r="4" spans="1:30" ht="12.75">
      <c r="A4" s="139" t="s">
        <v>603</v>
      </c>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row>
    <row r="5" spans="1:30" s="13" customFormat="1" ht="109.5" customHeight="1">
      <c r="A5" s="15" t="s">
        <v>604</v>
      </c>
      <c r="B5" s="4" t="s">
        <v>605</v>
      </c>
      <c r="C5" s="5" t="s">
        <v>606</v>
      </c>
      <c r="D5" s="5" t="s">
        <v>292</v>
      </c>
      <c r="E5" s="12">
        <v>0</v>
      </c>
      <c r="F5" s="12">
        <v>0</v>
      </c>
      <c r="G5" s="12">
        <v>0</v>
      </c>
      <c r="H5" s="12">
        <v>0</v>
      </c>
      <c r="I5" s="6" t="s">
        <v>607</v>
      </c>
      <c r="J5" s="5" t="s">
        <v>690</v>
      </c>
      <c r="K5" s="7">
        <f>VLOOKUP($A5,'[1]Hyder_Calcs'!$A1:S1327,11,0)</f>
        <v>0.48409040203249143</v>
      </c>
      <c r="L5" s="7">
        <f>VLOOKUP($A5,'[1]Hyder_Calcs'!$A1:T1327,13,0)</f>
        <v>0.5102030611802848</v>
      </c>
      <c r="M5" s="7">
        <f>VLOOKUP($A5,'[1]Hyder_Calcs'!$A1:U1327,15,0)</f>
        <v>3.2074925602055613</v>
      </c>
      <c r="N5" s="7">
        <f>M5</f>
        <v>3.2074925602055613</v>
      </c>
      <c r="O5" s="5" t="s">
        <v>608</v>
      </c>
      <c r="P5" s="4" t="s">
        <v>609</v>
      </c>
      <c r="Q5" s="8" t="s">
        <v>610</v>
      </c>
      <c r="R5" s="83" t="s">
        <v>701</v>
      </c>
      <c r="S5" s="83" t="s">
        <v>702</v>
      </c>
      <c r="T5" s="107" t="s">
        <v>703</v>
      </c>
      <c r="U5" s="9">
        <v>9.19094446267</v>
      </c>
      <c r="V5" s="9">
        <v>0.29390439497029003</v>
      </c>
      <c r="W5" s="9">
        <v>3.197760536624</v>
      </c>
      <c r="X5" s="9">
        <v>8.89704006769971</v>
      </c>
      <c r="Y5" s="10">
        <v>355.88160270798835</v>
      </c>
      <c r="Z5" s="10" t="s">
        <v>611</v>
      </c>
      <c r="AA5" s="11">
        <v>180</v>
      </c>
      <c r="AB5" s="11" t="s">
        <v>612</v>
      </c>
      <c r="AC5" s="102" t="s">
        <v>613</v>
      </c>
      <c r="AD5" s="5" t="s">
        <v>382</v>
      </c>
    </row>
    <row r="6" spans="1:30" s="13" customFormat="1" ht="12.75">
      <c r="A6" s="140" t="s">
        <v>620</v>
      </c>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row>
    <row r="7" spans="1:30" s="13" customFormat="1" ht="63.75">
      <c r="A7" s="15" t="s">
        <v>624</v>
      </c>
      <c r="B7" s="5" t="s">
        <v>625</v>
      </c>
      <c r="C7" s="5" t="s">
        <v>626</v>
      </c>
      <c r="D7" s="5" t="s">
        <v>292</v>
      </c>
      <c r="E7" s="12">
        <v>0</v>
      </c>
      <c r="F7" s="12">
        <v>0</v>
      </c>
      <c r="G7" s="12">
        <v>0</v>
      </c>
      <c r="H7" s="12">
        <v>0</v>
      </c>
      <c r="I7" s="6" t="s">
        <v>607</v>
      </c>
      <c r="J7" s="5" t="s">
        <v>627</v>
      </c>
      <c r="K7" s="7">
        <f>VLOOKUP($A7,'[1]Hyder_Calcs'!$A4:S1330,11,0)</f>
        <v>0</v>
      </c>
      <c r="L7" s="7">
        <f>VLOOKUP($A7,'[1]Hyder_Calcs'!$A4:T1330,13,0)</f>
        <v>0</v>
      </c>
      <c r="M7" s="7">
        <f>VLOOKUP($A7,'[1]Hyder_Calcs'!$A4:U1330,15,0)</f>
        <v>0.6406197097045927</v>
      </c>
      <c r="N7" s="7">
        <f aca="true" t="shared" si="0" ref="N7:N13">M7</f>
        <v>0.6406197097045927</v>
      </c>
      <c r="O7" s="5" t="s">
        <v>628</v>
      </c>
      <c r="P7" s="5" t="s">
        <v>629</v>
      </c>
      <c r="Q7" s="8" t="s">
        <v>610</v>
      </c>
      <c r="R7" s="8" t="s">
        <v>330</v>
      </c>
      <c r="S7" s="8" t="s">
        <v>331</v>
      </c>
      <c r="T7" s="18" t="s">
        <v>332</v>
      </c>
      <c r="U7" s="9">
        <v>2.64116591884</v>
      </c>
      <c r="V7" s="9">
        <v>0.016868641055910998</v>
      </c>
      <c r="W7" s="9">
        <v>0.6386816116164222</v>
      </c>
      <c r="X7" s="9">
        <v>2.624297277784089</v>
      </c>
      <c r="Y7" s="10">
        <v>104.97189111136356</v>
      </c>
      <c r="Z7" s="10" t="s">
        <v>630</v>
      </c>
      <c r="AA7" s="11">
        <v>70</v>
      </c>
      <c r="AB7" s="11">
        <v>1.4</v>
      </c>
      <c r="AC7" s="102" t="s">
        <v>613</v>
      </c>
      <c r="AD7" s="5" t="s">
        <v>383</v>
      </c>
    </row>
    <row r="8" spans="1:30" s="13" customFormat="1" ht="66.75" customHeight="1">
      <c r="A8" s="15" t="s">
        <v>631</v>
      </c>
      <c r="B8" s="5" t="s">
        <v>632</v>
      </c>
      <c r="C8" s="5" t="s">
        <v>633</v>
      </c>
      <c r="D8" s="5" t="s">
        <v>292</v>
      </c>
      <c r="E8" s="12">
        <v>0</v>
      </c>
      <c r="F8" s="12">
        <v>0</v>
      </c>
      <c r="G8" s="12">
        <v>0</v>
      </c>
      <c r="H8" s="12">
        <v>0</v>
      </c>
      <c r="I8" s="6" t="s">
        <v>607</v>
      </c>
      <c r="J8" s="5" t="s">
        <v>690</v>
      </c>
      <c r="K8" s="7">
        <f>VLOOKUP($A8,'[1]Hyder_Calcs'!$A5:S1331,11,0)</f>
        <v>0</v>
      </c>
      <c r="L8" s="7">
        <f>VLOOKUP($A8,'[1]Hyder_Calcs'!$A5:T1331,13,0)</f>
        <v>0</v>
      </c>
      <c r="M8" s="7">
        <f>VLOOKUP($A8,'[1]Hyder_Calcs'!$A5:U1331,15,0)</f>
        <v>1.4563385733866074</v>
      </c>
      <c r="N8" s="7">
        <f t="shared" si="0"/>
        <v>1.4563385733866074</v>
      </c>
      <c r="O8" s="5" t="s">
        <v>634</v>
      </c>
      <c r="P8" s="5" t="s">
        <v>635</v>
      </c>
      <c r="Q8" s="8" t="s">
        <v>610</v>
      </c>
      <c r="R8" s="8" t="s">
        <v>347</v>
      </c>
      <c r="S8" s="8" t="s">
        <v>348</v>
      </c>
      <c r="T8" s="18" t="s">
        <v>657</v>
      </c>
      <c r="U8" s="9">
        <v>1.7740957923599998</v>
      </c>
      <c r="V8" s="9">
        <v>0.02576160830089</v>
      </c>
      <c r="W8" s="9">
        <v>1.4520979313422806</v>
      </c>
      <c r="X8" s="9">
        <v>1.7483341840591098</v>
      </c>
      <c r="Y8" s="10">
        <v>69.9333673623644</v>
      </c>
      <c r="Z8" s="10" t="s">
        <v>611</v>
      </c>
      <c r="AA8" s="11">
        <v>30</v>
      </c>
      <c r="AB8" s="11" t="s">
        <v>612</v>
      </c>
      <c r="AC8" s="102" t="s">
        <v>613</v>
      </c>
      <c r="AD8" s="5" t="s">
        <v>383</v>
      </c>
    </row>
    <row r="9" spans="1:30" s="49" customFormat="1" ht="86.25" customHeight="1">
      <c r="A9" s="15" t="s">
        <v>636</v>
      </c>
      <c r="B9" s="14" t="s">
        <v>637</v>
      </c>
      <c r="C9" s="14" t="s">
        <v>638</v>
      </c>
      <c r="D9" s="5" t="s">
        <v>292</v>
      </c>
      <c r="E9" s="12">
        <v>0</v>
      </c>
      <c r="F9" s="12">
        <v>0</v>
      </c>
      <c r="G9" s="12">
        <v>0</v>
      </c>
      <c r="H9" s="12">
        <v>0</v>
      </c>
      <c r="I9" s="9" t="s">
        <v>607</v>
      </c>
      <c r="J9" s="14" t="s">
        <v>690</v>
      </c>
      <c r="K9" s="17">
        <f>VLOOKUP($A9,'[1]Hyder_Calcs'!$A6:S1332,11,0)</f>
        <v>3.251144372256188</v>
      </c>
      <c r="L9" s="17">
        <f>VLOOKUP($A9,'[1]Hyder_Calcs'!$A6:T1332,13,0)</f>
        <v>4.383522354696045</v>
      </c>
      <c r="M9" s="17">
        <f>VLOOKUP($A9,'[1]Hyder_Calcs'!$A6:U1332,15,0)</f>
        <v>6.518325457489041</v>
      </c>
      <c r="N9" s="17">
        <f t="shared" si="0"/>
        <v>6.518325457489041</v>
      </c>
      <c r="O9" s="14" t="s">
        <v>639</v>
      </c>
      <c r="P9" s="14" t="s">
        <v>640</v>
      </c>
      <c r="Q9" s="20" t="s">
        <v>610</v>
      </c>
      <c r="R9" s="20" t="s">
        <v>330</v>
      </c>
      <c r="S9" s="20" t="s">
        <v>331</v>
      </c>
      <c r="T9" s="48" t="s">
        <v>332</v>
      </c>
      <c r="U9" s="9">
        <v>1.46</v>
      </c>
      <c r="V9" s="9">
        <v>0.095571676084723</v>
      </c>
      <c r="W9" s="9">
        <v>6.498709049091403</v>
      </c>
      <c r="X9" s="9">
        <v>1.375053879895277</v>
      </c>
      <c r="Y9" s="10">
        <f>U9*40</f>
        <v>58.4</v>
      </c>
      <c r="Z9" s="10" t="s">
        <v>611</v>
      </c>
      <c r="AA9" s="11">
        <v>60</v>
      </c>
      <c r="AB9" s="11" t="s">
        <v>612</v>
      </c>
      <c r="AC9" s="101" t="s">
        <v>641</v>
      </c>
      <c r="AD9" s="14" t="s">
        <v>384</v>
      </c>
    </row>
    <row r="10" spans="1:30" s="49" customFormat="1" ht="51">
      <c r="A10" s="15" t="s">
        <v>310</v>
      </c>
      <c r="B10" s="14" t="s">
        <v>311</v>
      </c>
      <c r="C10" s="14" t="s">
        <v>312</v>
      </c>
      <c r="D10" s="14" t="s">
        <v>292</v>
      </c>
      <c r="E10" s="9">
        <f>VLOOKUP($A10,'[1]Hyder_Calcs'!A$1:S$1327,5,0)</f>
        <v>0</v>
      </c>
      <c r="F10" s="9">
        <f>VLOOKUP($A10,'[1]Hyder_Calcs'!A$1:T$1327,7,0)</f>
        <v>0</v>
      </c>
      <c r="G10" s="9">
        <f>VLOOKUP($A10,'[1]Hyder_Calcs'!A$1:U$1327,9,0)</f>
        <v>0</v>
      </c>
      <c r="H10" s="9">
        <v>0</v>
      </c>
      <c r="I10" s="9" t="s">
        <v>607</v>
      </c>
      <c r="J10" s="14" t="s">
        <v>752</v>
      </c>
      <c r="K10" s="17">
        <f>VLOOKUP($A10,'[1]Hyder_Calcs'!$A6:S1332,11,0)</f>
        <v>0</v>
      </c>
      <c r="L10" s="17">
        <f>VLOOKUP($A10,'[1]Hyder_Calcs'!$A6:T1332,13,0)</f>
        <v>0</v>
      </c>
      <c r="M10" s="17">
        <f>VLOOKUP($A10,'[1]Hyder_Calcs'!$A6:U1332,15,0)</f>
        <v>0</v>
      </c>
      <c r="N10" s="17">
        <f t="shared" si="0"/>
        <v>0</v>
      </c>
      <c r="O10" s="14" t="s">
        <v>313</v>
      </c>
      <c r="P10" s="14" t="s">
        <v>12</v>
      </c>
      <c r="Q10" s="48" t="s">
        <v>315</v>
      </c>
      <c r="R10" s="20" t="str">
        <f>VLOOKUP($A10,'[1]Hyder_Calcs'!$A7:R1332,16,0)</f>
        <v>M4</v>
      </c>
      <c r="S10" s="20" t="str">
        <f>VLOOKUP($A10,'[1]Hyder_Calcs'!$A7:S1332,17,0)</f>
        <v>MINOR</v>
      </c>
      <c r="T10" s="48" t="str">
        <f>VLOOKUP($A10,'[1]Hyder_Calcs'!$A7:T1332,18,0)</f>
        <v>Infiltration or attenuation depending on site characteristics, and not in any SPZ</v>
      </c>
      <c r="U10" s="9">
        <v>0.30201080452</v>
      </c>
      <c r="V10" s="9">
        <v>0</v>
      </c>
      <c r="W10" s="9">
        <v>0</v>
      </c>
      <c r="X10" s="9">
        <v>0.30201080452</v>
      </c>
      <c r="Y10" s="10">
        <v>12.0804321808</v>
      </c>
      <c r="Z10" s="10" t="s">
        <v>611</v>
      </c>
      <c r="AA10" s="11">
        <v>8</v>
      </c>
      <c r="AB10" s="11" t="s">
        <v>612</v>
      </c>
      <c r="AC10" s="102" t="s">
        <v>613</v>
      </c>
      <c r="AD10" s="136" t="s">
        <v>385</v>
      </c>
    </row>
    <row r="11" spans="1:30" s="49" customFormat="1" ht="51">
      <c r="A11" s="15" t="s">
        <v>316</v>
      </c>
      <c r="B11" s="14" t="s">
        <v>317</v>
      </c>
      <c r="C11" s="14" t="s">
        <v>312</v>
      </c>
      <c r="D11" s="14" t="s">
        <v>292</v>
      </c>
      <c r="E11" s="9">
        <f>VLOOKUP($A11,'[1]Hyder_Calcs'!A$1:S$1327,5,0)</f>
        <v>0</v>
      </c>
      <c r="F11" s="9">
        <f>VLOOKUP($A11,'[1]Hyder_Calcs'!A$1:T$1327,7,0)</f>
        <v>0</v>
      </c>
      <c r="G11" s="9">
        <f>VLOOKUP($A11,'[1]Hyder_Calcs'!A$1:U$1327,9,0)</f>
        <v>0</v>
      </c>
      <c r="H11" s="9">
        <v>0</v>
      </c>
      <c r="I11" s="9" t="s">
        <v>607</v>
      </c>
      <c r="J11" s="14" t="s">
        <v>752</v>
      </c>
      <c r="K11" s="17">
        <f>VLOOKUP($A11,'[1]Hyder_Calcs'!$A7:S1333,11,0)</f>
        <v>0</v>
      </c>
      <c r="L11" s="17">
        <f>VLOOKUP($A11,'[1]Hyder_Calcs'!$A7:T1333,13,0)</f>
        <v>0</v>
      </c>
      <c r="M11" s="17">
        <f>VLOOKUP($A11,'[1]Hyder_Calcs'!$A7:U1333,15,0)</f>
        <v>0</v>
      </c>
      <c r="N11" s="17">
        <f t="shared" si="0"/>
        <v>0</v>
      </c>
      <c r="O11" s="14" t="s">
        <v>313</v>
      </c>
      <c r="P11" s="14" t="s">
        <v>12</v>
      </c>
      <c r="Q11" s="48" t="s">
        <v>315</v>
      </c>
      <c r="R11" s="20" t="str">
        <f>VLOOKUP($A11,'[1]Hyder_Calcs'!$A8:R1333,16,0)</f>
        <v>Poor</v>
      </c>
      <c r="S11" s="20" t="str">
        <f>VLOOKUP($A11,'[1]Hyder_Calcs'!$A8:S1333,17,0)</f>
        <v>NONE</v>
      </c>
      <c r="T11" s="48" t="str">
        <f>VLOOKUP($A11,'[1]Hyder_Calcs'!$A8:T1333,18,0)</f>
        <v>Geology has very low permeability and infiltraion SUDS are likely to be less suitable, although site investigations should be carried out to confirm this</v>
      </c>
      <c r="U11" s="9">
        <v>0.163562952879</v>
      </c>
      <c r="V11" s="9">
        <v>0</v>
      </c>
      <c r="W11" s="9">
        <v>0</v>
      </c>
      <c r="X11" s="9">
        <v>0.163562952879</v>
      </c>
      <c r="Y11" s="10">
        <v>6.54251811516</v>
      </c>
      <c r="Z11" s="10" t="s">
        <v>611</v>
      </c>
      <c r="AA11" s="11">
        <v>5</v>
      </c>
      <c r="AB11" s="11" t="s">
        <v>612</v>
      </c>
      <c r="AC11" s="102" t="s">
        <v>613</v>
      </c>
      <c r="AD11" s="137"/>
    </row>
    <row r="12" spans="1:30" s="49" customFormat="1" ht="51">
      <c r="A12" s="15" t="s">
        <v>318</v>
      </c>
      <c r="B12" s="14" t="s">
        <v>319</v>
      </c>
      <c r="C12" s="14" t="s">
        <v>312</v>
      </c>
      <c r="D12" s="14" t="s">
        <v>292</v>
      </c>
      <c r="E12" s="9">
        <f>VLOOKUP($A12,'[1]Hyder_Calcs'!A$1:S$1327,5,0)</f>
        <v>0</v>
      </c>
      <c r="F12" s="9">
        <f>VLOOKUP($A12,'[1]Hyder_Calcs'!A$1:T$1327,7,0)</f>
        <v>0</v>
      </c>
      <c r="G12" s="9">
        <f>VLOOKUP($A12,'[1]Hyder_Calcs'!A$1:U$1327,9,0)</f>
        <v>0</v>
      </c>
      <c r="H12" s="9">
        <v>0</v>
      </c>
      <c r="I12" s="9" t="s">
        <v>607</v>
      </c>
      <c r="J12" s="14" t="s">
        <v>752</v>
      </c>
      <c r="K12" s="17">
        <f>VLOOKUP($A12,'[1]Hyder_Calcs'!$A8:S1334,11,0)</f>
        <v>0</v>
      </c>
      <c r="L12" s="17">
        <f>VLOOKUP($A12,'[1]Hyder_Calcs'!$A8:T1334,13,0)</f>
        <v>0</v>
      </c>
      <c r="M12" s="17">
        <f>VLOOKUP($A12,'[1]Hyder_Calcs'!$A8:U1334,15,0)</f>
        <v>0</v>
      </c>
      <c r="N12" s="17">
        <f t="shared" si="0"/>
        <v>0</v>
      </c>
      <c r="O12" s="14" t="s">
        <v>313</v>
      </c>
      <c r="P12" s="14" t="s">
        <v>12</v>
      </c>
      <c r="Q12" s="48" t="s">
        <v>315</v>
      </c>
      <c r="R12" s="20" t="str">
        <f>VLOOKUP($A12,'[1]Hyder_Calcs'!$A9:R1334,16,0)</f>
        <v>Poor</v>
      </c>
      <c r="S12" s="20" t="str">
        <f>VLOOKUP($A12,'[1]Hyder_Calcs'!$A9:S1334,17,0)</f>
        <v>NONE</v>
      </c>
      <c r="T12" s="48" t="str">
        <f>VLOOKUP($A12,'[1]Hyder_Calcs'!$A9:T1334,18,0)</f>
        <v>Geology has very low permeability and infiltraion SUDS are likely to be less suitable, although site investigations should be carried out to confirm this</v>
      </c>
      <c r="U12" s="9">
        <v>0.12952819426599999</v>
      </c>
      <c r="V12" s="9">
        <v>0</v>
      </c>
      <c r="W12" s="9">
        <v>0</v>
      </c>
      <c r="X12" s="9">
        <v>0.12952819426599999</v>
      </c>
      <c r="Y12" s="10">
        <v>5.18112777064</v>
      </c>
      <c r="Z12" s="10" t="s">
        <v>611</v>
      </c>
      <c r="AA12" s="11">
        <v>3</v>
      </c>
      <c r="AB12" s="11" t="s">
        <v>612</v>
      </c>
      <c r="AC12" s="102" t="s">
        <v>613</v>
      </c>
      <c r="AD12" s="137"/>
    </row>
    <row r="13" spans="1:30" s="49" customFormat="1" ht="63.75">
      <c r="A13" s="15" t="s">
        <v>320</v>
      </c>
      <c r="B13" s="14" t="s">
        <v>321</v>
      </c>
      <c r="C13" s="14" t="s">
        <v>322</v>
      </c>
      <c r="D13" s="14" t="s">
        <v>292</v>
      </c>
      <c r="E13" s="9">
        <f>VLOOKUP($A13,'[1]Hyder_Calcs'!A$1:S$1327,5,0)</f>
        <v>0</v>
      </c>
      <c r="F13" s="9">
        <f>VLOOKUP($A13,'[1]Hyder_Calcs'!A$1:T$1327,7,0)</f>
        <v>0</v>
      </c>
      <c r="G13" s="9">
        <f>VLOOKUP($A13,'[1]Hyder_Calcs'!A$1:U$1327,9,0)</f>
        <v>0</v>
      </c>
      <c r="H13" s="9">
        <v>0</v>
      </c>
      <c r="I13" s="9" t="s">
        <v>607</v>
      </c>
      <c r="J13" s="14" t="s">
        <v>752</v>
      </c>
      <c r="K13" s="17">
        <f>VLOOKUP($A13,'[1]Hyder_Calcs'!$A9:S1335,11,0)</f>
        <v>0</v>
      </c>
      <c r="L13" s="17">
        <f>VLOOKUP($A13,'[1]Hyder_Calcs'!$A9:T1335,13,0)</f>
        <v>0</v>
      </c>
      <c r="M13" s="17">
        <f>VLOOKUP($A13,'[1]Hyder_Calcs'!$A9:U1335,15,0)</f>
        <v>0.31688939889055634</v>
      </c>
      <c r="N13" s="17">
        <f t="shared" si="0"/>
        <v>0.31688939889055634</v>
      </c>
      <c r="O13" s="19" t="s">
        <v>323</v>
      </c>
      <c r="P13" s="14" t="s">
        <v>12</v>
      </c>
      <c r="Q13" s="48" t="s">
        <v>315</v>
      </c>
      <c r="R13" s="20" t="str">
        <f>VLOOKUP($A13,'[1]Hyder_Calcs'!$A10:R1335,16,0)</f>
        <v>Poor</v>
      </c>
      <c r="S13" s="20" t="str">
        <f>VLOOKUP($A13,'[1]Hyder_Calcs'!$A10:S1335,17,0)</f>
        <v>NONE</v>
      </c>
      <c r="T13" s="48" t="str">
        <f>VLOOKUP($A13,'[1]Hyder_Calcs'!$A10:T1335,18,0)</f>
        <v>Geology has very low permeability and infiltraion SUDS are likely to be less suitable, although site investigations should be carried out to confirm this</v>
      </c>
      <c r="U13" s="9">
        <v>0.287435114552</v>
      </c>
      <c r="V13" s="9">
        <v>0</v>
      </c>
      <c r="W13" s="9">
        <v>0</v>
      </c>
      <c r="X13" s="9">
        <v>0.287435114552</v>
      </c>
      <c r="Y13" s="10">
        <v>11.49740458208</v>
      </c>
      <c r="Z13" s="10" t="s">
        <v>611</v>
      </c>
      <c r="AA13" s="11">
        <v>4</v>
      </c>
      <c r="AB13" s="11" t="s">
        <v>612</v>
      </c>
      <c r="AC13" s="102" t="s">
        <v>613</v>
      </c>
      <c r="AD13" s="138"/>
    </row>
    <row r="14" spans="1:30" s="16" customFormat="1" ht="12.75">
      <c r="A14" s="140" t="s">
        <v>9</v>
      </c>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row>
    <row r="15" spans="1:30" s="16" customFormat="1" ht="76.5">
      <c r="A15" s="15" t="s">
        <v>10</v>
      </c>
      <c r="B15" s="14" t="s">
        <v>11</v>
      </c>
      <c r="C15" s="5" t="s">
        <v>623</v>
      </c>
      <c r="D15" s="5" t="s">
        <v>292</v>
      </c>
      <c r="E15" s="12">
        <v>0</v>
      </c>
      <c r="F15" s="12">
        <v>0</v>
      </c>
      <c r="G15" s="12">
        <v>0</v>
      </c>
      <c r="H15" s="12">
        <v>0</v>
      </c>
      <c r="I15" s="9" t="s">
        <v>607</v>
      </c>
      <c r="J15" s="5" t="s">
        <v>690</v>
      </c>
      <c r="K15" s="7">
        <v>1.9668612927649278</v>
      </c>
      <c r="L15" s="7">
        <v>2.2360027141440217</v>
      </c>
      <c r="M15" s="7">
        <v>4.566154655670365</v>
      </c>
      <c r="N15" s="7">
        <v>4.566154655670365</v>
      </c>
      <c r="O15" s="14" t="s">
        <v>767</v>
      </c>
      <c r="P15" s="5" t="s">
        <v>12</v>
      </c>
      <c r="Q15" s="8" t="s">
        <v>610</v>
      </c>
      <c r="R15" s="8" t="s">
        <v>330</v>
      </c>
      <c r="S15" s="8" t="s">
        <v>331</v>
      </c>
      <c r="T15" s="18" t="s">
        <v>332</v>
      </c>
      <c r="U15" s="9">
        <v>11.8896600293</v>
      </c>
      <c r="V15" s="9">
        <v>0.5412894364138799</v>
      </c>
      <c r="W15" s="9">
        <v>4.552606509185008</v>
      </c>
      <c r="X15" s="9">
        <v>11.34837059288612</v>
      </c>
      <c r="Y15" s="10">
        <v>453.9348237154448</v>
      </c>
      <c r="Z15" s="10" t="s">
        <v>13</v>
      </c>
      <c r="AA15" s="11">
        <v>200</v>
      </c>
      <c r="AB15" s="11">
        <v>6.3</v>
      </c>
      <c r="AC15" s="102" t="s">
        <v>613</v>
      </c>
      <c r="AD15" s="5" t="s">
        <v>386</v>
      </c>
    </row>
    <row r="16" spans="1:30" s="13" customFormat="1" ht="138.75" customHeight="1">
      <c r="A16" s="3" t="s">
        <v>324</v>
      </c>
      <c r="B16" s="5" t="s">
        <v>325</v>
      </c>
      <c r="C16" s="5" t="s">
        <v>326</v>
      </c>
      <c r="D16" s="14" t="s">
        <v>327</v>
      </c>
      <c r="E16" s="6">
        <v>0</v>
      </c>
      <c r="F16" s="6">
        <v>0</v>
      </c>
      <c r="G16" s="6">
        <v>0</v>
      </c>
      <c r="H16" s="9">
        <v>0</v>
      </c>
      <c r="I16" s="9" t="s">
        <v>607</v>
      </c>
      <c r="J16" s="14" t="s">
        <v>328</v>
      </c>
      <c r="K16" s="7">
        <v>0.008522529594322021</v>
      </c>
      <c r="L16" s="7">
        <v>0.26670364655381307</v>
      </c>
      <c r="M16" s="7">
        <v>1.356619101158986</v>
      </c>
      <c r="N16" s="7">
        <v>1.356619101158986</v>
      </c>
      <c r="O16" s="14" t="s">
        <v>329</v>
      </c>
      <c r="P16" s="5" t="s">
        <v>12</v>
      </c>
      <c r="Q16" s="8" t="s">
        <v>610</v>
      </c>
      <c r="R16" s="8" t="s">
        <v>330</v>
      </c>
      <c r="S16" s="8" t="s">
        <v>331</v>
      </c>
      <c r="T16" s="18" t="s">
        <v>332</v>
      </c>
      <c r="U16" s="9">
        <v>12.7285098844</v>
      </c>
      <c r="V16" s="9">
        <v>0.17215129781313002</v>
      </c>
      <c r="W16" s="9">
        <v>1.3524858712968264</v>
      </c>
      <c r="X16" s="9">
        <v>12.55635858658687</v>
      </c>
      <c r="Y16" s="10">
        <v>502.25434346347475</v>
      </c>
      <c r="Z16" s="10" t="s">
        <v>611</v>
      </c>
      <c r="AA16" s="11">
        <v>300</v>
      </c>
      <c r="AB16" s="11" t="s">
        <v>612</v>
      </c>
      <c r="AC16" s="102" t="s">
        <v>613</v>
      </c>
      <c r="AD16" s="5" t="s">
        <v>753</v>
      </c>
    </row>
    <row r="17" spans="1:30" s="16" customFormat="1" ht="117.75" customHeight="1">
      <c r="A17" s="15" t="s">
        <v>333</v>
      </c>
      <c r="B17" s="14" t="s">
        <v>334</v>
      </c>
      <c r="C17" s="14" t="s">
        <v>335</v>
      </c>
      <c r="D17" s="14" t="s">
        <v>336</v>
      </c>
      <c r="E17" s="9" t="s">
        <v>612</v>
      </c>
      <c r="F17" s="9" t="s">
        <v>612</v>
      </c>
      <c r="G17" s="9" t="s">
        <v>612</v>
      </c>
      <c r="H17" s="9">
        <v>2</v>
      </c>
      <c r="I17" s="9" t="s">
        <v>607</v>
      </c>
      <c r="J17" s="14" t="s">
        <v>653</v>
      </c>
      <c r="K17" s="17">
        <v>1.1022519190844249</v>
      </c>
      <c r="L17" s="17">
        <v>1.50640690757453</v>
      </c>
      <c r="M17" s="17">
        <v>6.154542006234423</v>
      </c>
      <c r="N17" s="17">
        <v>6.154542006234423</v>
      </c>
      <c r="O17" s="95" t="s">
        <v>654</v>
      </c>
      <c r="P17" s="14" t="s">
        <v>12</v>
      </c>
      <c r="Q17" s="20" t="s">
        <v>610</v>
      </c>
      <c r="R17" s="20" t="s">
        <v>330</v>
      </c>
      <c r="S17" s="20" t="s">
        <v>331</v>
      </c>
      <c r="T17" s="48" t="s">
        <v>332</v>
      </c>
      <c r="U17" s="9">
        <v>8.859699838676095</v>
      </c>
      <c r="V17" s="9">
        <v>0.54361961173002</v>
      </c>
      <c r="W17" s="9">
        <v>6.135869404479206</v>
      </c>
      <c r="X17" s="9">
        <v>8.316080226946074</v>
      </c>
      <c r="Y17" s="10">
        <v>332.6432090778429</v>
      </c>
      <c r="Z17" s="10" t="s">
        <v>337</v>
      </c>
      <c r="AA17" s="11">
        <v>0</v>
      </c>
      <c r="AB17" s="11">
        <v>6.7</v>
      </c>
      <c r="AC17" s="102" t="s">
        <v>613</v>
      </c>
      <c r="AD17" s="143" t="s">
        <v>655</v>
      </c>
    </row>
    <row r="18" spans="1:30" s="16" customFormat="1" ht="99" customHeight="1">
      <c r="A18" s="15" t="s">
        <v>338</v>
      </c>
      <c r="B18" s="14" t="s">
        <v>339</v>
      </c>
      <c r="C18" s="14" t="s">
        <v>340</v>
      </c>
      <c r="D18" s="14" t="s">
        <v>336</v>
      </c>
      <c r="E18" s="9" t="s">
        <v>612</v>
      </c>
      <c r="F18" s="9" t="s">
        <v>612</v>
      </c>
      <c r="G18" s="9" t="s">
        <v>612</v>
      </c>
      <c r="H18" s="9">
        <v>1</v>
      </c>
      <c r="I18" s="9" t="s">
        <v>607</v>
      </c>
      <c r="J18" s="14" t="s">
        <v>653</v>
      </c>
      <c r="K18" s="17">
        <v>0.5599195850765022</v>
      </c>
      <c r="L18" s="17">
        <v>0.8051146823552778</v>
      </c>
      <c r="M18" s="17">
        <v>1.1357218002903882</v>
      </c>
      <c r="N18" s="17">
        <v>1.1357218002903882</v>
      </c>
      <c r="O18" s="95" t="s">
        <v>656</v>
      </c>
      <c r="P18" s="14" t="s">
        <v>12</v>
      </c>
      <c r="Q18" s="20" t="s">
        <v>610</v>
      </c>
      <c r="R18" s="20" t="s">
        <v>330</v>
      </c>
      <c r="S18" s="20" t="s">
        <v>331</v>
      </c>
      <c r="T18" s="48" t="s">
        <v>332</v>
      </c>
      <c r="U18" s="9">
        <v>10.750160350770544</v>
      </c>
      <c r="V18" s="9">
        <v>0.1217026347092</v>
      </c>
      <c r="W18" s="9">
        <v>1.1321006453682958</v>
      </c>
      <c r="X18" s="9">
        <v>10.628457716061344</v>
      </c>
      <c r="Y18" s="10">
        <v>425.1383086424538</v>
      </c>
      <c r="Z18" s="10" t="s">
        <v>341</v>
      </c>
      <c r="AA18" s="11">
        <v>0</v>
      </c>
      <c r="AB18" s="11">
        <v>6.6</v>
      </c>
      <c r="AC18" s="102" t="s">
        <v>613</v>
      </c>
      <c r="AD18" s="144"/>
    </row>
    <row r="19" spans="1:30" s="16" customFormat="1" ht="111" customHeight="1">
      <c r="A19" s="15" t="s">
        <v>14</v>
      </c>
      <c r="B19" s="14" t="s">
        <v>15</v>
      </c>
      <c r="C19" s="14" t="s">
        <v>623</v>
      </c>
      <c r="D19" s="5" t="s">
        <v>292</v>
      </c>
      <c r="E19" s="12">
        <v>0</v>
      </c>
      <c r="F19" s="12">
        <v>0</v>
      </c>
      <c r="G19" s="12">
        <v>0</v>
      </c>
      <c r="H19" s="12">
        <v>0</v>
      </c>
      <c r="I19" s="9" t="s">
        <v>607</v>
      </c>
      <c r="J19" s="14" t="s">
        <v>690</v>
      </c>
      <c r="K19" s="17">
        <v>0.2809401177249951</v>
      </c>
      <c r="L19" s="17">
        <v>1.346522569835063</v>
      </c>
      <c r="M19" s="17">
        <v>10.713512029160977</v>
      </c>
      <c r="N19" s="17">
        <v>10.713512029160977</v>
      </c>
      <c r="O19" s="95" t="s">
        <v>768</v>
      </c>
      <c r="P19" s="14" t="s">
        <v>12</v>
      </c>
      <c r="Q19" s="20" t="s">
        <v>610</v>
      </c>
      <c r="R19" s="20" t="s">
        <v>425</v>
      </c>
      <c r="S19" s="20" t="s">
        <v>702</v>
      </c>
      <c r="T19" s="48" t="s">
        <v>426</v>
      </c>
      <c r="U19" s="9">
        <v>1.3958969742569498</v>
      </c>
      <c r="V19" s="9">
        <v>0.1490933374503</v>
      </c>
      <c r="W19" s="9">
        <v>10.680826751534719</v>
      </c>
      <c r="X19" s="9">
        <v>1.2468036368066497</v>
      </c>
      <c r="Y19" s="10">
        <v>49.87214547226599</v>
      </c>
      <c r="Z19" s="10" t="s">
        <v>16</v>
      </c>
      <c r="AA19" s="11">
        <v>0</v>
      </c>
      <c r="AB19" s="11">
        <v>1.5</v>
      </c>
      <c r="AC19" s="101" t="s">
        <v>641</v>
      </c>
      <c r="AD19" s="14" t="s">
        <v>387</v>
      </c>
    </row>
    <row r="20" spans="1:30" s="16" customFormat="1" ht="103.5" customHeight="1">
      <c r="A20" s="15" t="s">
        <v>17</v>
      </c>
      <c r="B20" s="5" t="s">
        <v>18</v>
      </c>
      <c r="C20" s="5" t="s">
        <v>623</v>
      </c>
      <c r="D20" s="5" t="s">
        <v>292</v>
      </c>
      <c r="E20" s="12">
        <v>0</v>
      </c>
      <c r="F20" s="12">
        <v>0</v>
      </c>
      <c r="G20" s="12">
        <v>0</v>
      </c>
      <c r="H20" s="12">
        <v>0</v>
      </c>
      <c r="I20" s="9" t="s">
        <v>607</v>
      </c>
      <c r="J20" s="5" t="s">
        <v>690</v>
      </c>
      <c r="K20" s="7">
        <v>0</v>
      </c>
      <c r="L20" s="7">
        <v>0</v>
      </c>
      <c r="M20" s="7">
        <v>1.113927637021936</v>
      </c>
      <c r="N20" s="7">
        <v>1.113927637021936</v>
      </c>
      <c r="O20" s="4" t="s">
        <v>19</v>
      </c>
      <c r="P20" s="5" t="s">
        <v>12</v>
      </c>
      <c r="Q20" s="8" t="s">
        <v>610</v>
      </c>
      <c r="R20" s="8" t="s">
        <v>330</v>
      </c>
      <c r="S20" s="8" t="s">
        <v>331</v>
      </c>
      <c r="T20" s="18" t="s">
        <v>332</v>
      </c>
      <c r="U20" s="9">
        <v>0.445968100866</v>
      </c>
      <c r="V20" s="9">
        <v>0.0049566601325744</v>
      </c>
      <c r="W20" s="9">
        <v>1.1114382672099967</v>
      </c>
      <c r="X20" s="9">
        <v>0.4410114407334256</v>
      </c>
      <c r="Y20" s="10">
        <v>17.64045762933702</v>
      </c>
      <c r="Z20" s="10" t="s">
        <v>611</v>
      </c>
      <c r="AA20" s="11">
        <v>12</v>
      </c>
      <c r="AB20" s="11" t="s">
        <v>612</v>
      </c>
      <c r="AC20" s="102" t="s">
        <v>613</v>
      </c>
      <c r="AD20" s="5" t="s">
        <v>0</v>
      </c>
    </row>
    <row r="21" spans="1:30" s="16" customFormat="1" ht="12.75">
      <c r="A21" s="140" t="s">
        <v>343</v>
      </c>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row>
    <row r="22" spans="1:30" s="16" customFormat="1" ht="135" customHeight="1">
      <c r="A22" s="15" t="s">
        <v>344</v>
      </c>
      <c r="B22" s="14" t="s">
        <v>345</v>
      </c>
      <c r="C22" s="14" t="s">
        <v>346</v>
      </c>
      <c r="D22" s="14" t="s">
        <v>292</v>
      </c>
      <c r="E22" s="9">
        <v>0</v>
      </c>
      <c r="F22" s="9">
        <v>0</v>
      </c>
      <c r="G22" s="9">
        <v>0</v>
      </c>
      <c r="H22" s="9">
        <v>0</v>
      </c>
      <c r="I22" s="9" t="s">
        <v>607</v>
      </c>
      <c r="J22" s="5" t="s">
        <v>690</v>
      </c>
      <c r="K22" s="17">
        <v>0</v>
      </c>
      <c r="L22" s="17">
        <v>0</v>
      </c>
      <c r="M22" s="17">
        <v>0.015070321799647079</v>
      </c>
      <c r="N22" s="17">
        <v>0.015070321799647079</v>
      </c>
      <c r="O22" s="95" t="s">
        <v>754</v>
      </c>
      <c r="P22" s="14" t="s">
        <v>12</v>
      </c>
      <c r="Q22" s="8" t="s">
        <v>610</v>
      </c>
      <c r="R22" s="20" t="s">
        <v>347</v>
      </c>
      <c r="S22" s="20" t="s">
        <v>348</v>
      </c>
      <c r="T22" s="96" t="s">
        <v>657</v>
      </c>
      <c r="U22" s="9">
        <v>1.84578402302</v>
      </c>
      <c r="V22" s="9">
        <v>0.00027812902992258997</v>
      </c>
      <c r="W22" s="9">
        <v>0.015068340957222398</v>
      </c>
      <c r="X22" s="9">
        <v>1.8455058939900775</v>
      </c>
      <c r="Y22" s="10">
        <v>73.8202357596031</v>
      </c>
      <c r="Z22" s="10" t="s">
        <v>611</v>
      </c>
      <c r="AA22" s="11">
        <v>50</v>
      </c>
      <c r="AB22" s="11" t="s">
        <v>612</v>
      </c>
      <c r="AC22" s="102" t="s">
        <v>756</v>
      </c>
      <c r="AD22" s="14" t="s">
        <v>755</v>
      </c>
    </row>
    <row r="23" spans="1:30" s="16" customFormat="1" ht="12.75">
      <c r="A23" s="140" t="s">
        <v>39</v>
      </c>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row>
    <row r="24" spans="1:30" s="16" customFormat="1" ht="316.5" customHeight="1">
      <c r="A24" s="50" t="s">
        <v>349</v>
      </c>
      <c r="B24" s="14" t="s">
        <v>350</v>
      </c>
      <c r="C24" s="14" t="s">
        <v>351</v>
      </c>
      <c r="D24" s="14" t="s">
        <v>352</v>
      </c>
      <c r="E24" s="9" t="s">
        <v>612</v>
      </c>
      <c r="F24" s="9" t="s">
        <v>612</v>
      </c>
      <c r="G24" s="9" t="s">
        <v>612</v>
      </c>
      <c r="H24" s="51">
        <v>29</v>
      </c>
      <c r="I24" s="51" t="s">
        <v>607</v>
      </c>
      <c r="J24" s="24" t="s">
        <v>353</v>
      </c>
      <c r="K24" s="17">
        <f>'[1]Hyder_Calcs'!J1331</f>
        <v>0</v>
      </c>
      <c r="L24" s="17">
        <f>'[1]Hyder_Calcs'!L1331</f>
        <v>0</v>
      </c>
      <c r="M24" s="17">
        <f>'[1]Hyder_Calcs'!N1331</f>
        <v>0</v>
      </c>
      <c r="N24" s="17">
        <f>M24</f>
        <v>0</v>
      </c>
      <c r="O24" s="19" t="s">
        <v>354</v>
      </c>
      <c r="P24" s="14" t="s">
        <v>12</v>
      </c>
      <c r="Q24" s="96" t="s">
        <v>658</v>
      </c>
      <c r="R24" s="20" t="s">
        <v>330</v>
      </c>
      <c r="S24" s="20" t="s">
        <v>331</v>
      </c>
      <c r="T24" s="48" t="s">
        <v>332</v>
      </c>
      <c r="U24" s="51">
        <v>7.939</v>
      </c>
      <c r="V24" s="51">
        <v>3.3462</v>
      </c>
      <c r="W24" s="51">
        <v>42.2</v>
      </c>
      <c r="X24" s="51">
        <f>U24-V24</f>
        <v>4.5928</v>
      </c>
      <c r="Y24" s="52">
        <f>X24*40</f>
        <v>183.71200000000002</v>
      </c>
      <c r="Z24" s="52" t="s">
        <v>611</v>
      </c>
      <c r="AA24" s="53">
        <v>235</v>
      </c>
      <c r="AB24" s="53" t="s">
        <v>612</v>
      </c>
      <c r="AC24" s="103" t="s">
        <v>356</v>
      </c>
      <c r="AD24" s="94" t="s">
        <v>757</v>
      </c>
    </row>
    <row r="25" spans="1:30" s="16" customFormat="1" ht="135.75" customHeight="1">
      <c r="A25" s="15" t="s">
        <v>357</v>
      </c>
      <c r="B25" s="14" t="s">
        <v>358</v>
      </c>
      <c r="C25" s="14" t="s">
        <v>359</v>
      </c>
      <c r="D25" s="14" t="s">
        <v>360</v>
      </c>
      <c r="E25" s="9" t="s">
        <v>612</v>
      </c>
      <c r="F25" s="9" t="s">
        <v>612</v>
      </c>
      <c r="G25" s="9" t="s">
        <v>612</v>
      </c>
      <c r="H25" s="9">
        <v>0</v>
      </c>
      <c r="I25" s="9" t="s">
        <v>607</v>
      </c>
      <c r="J25" s="14" t="s">
        <v>361</v>
      </c>
      <c r="K25" s="17">
        <v>0</v>
      </c>
      <c r="L25" s="17">
        <v>0</v>
      </c>
      <c r="M25" s="17">
        <v>0</v>
      </c>
      <c r="N25" s="17">
        <v>0</v>
      </c>
      <c r="O25" s="14" t="s">
        <v>617</v>
      </c>
      <c r="P25" s="14" t="s">
        <v>362</v>
      </c>
      <c r="Q25" s="19" t="s">
        <v>363</v>
      </c>
      <c r="R25" s="20" t="s">
        <v>330</v>
      </c>
      <c r="S25" s="20" t="s">
        <v>331</v>
      </c>
      <c r="T25" s="48" t="s">
        <v>332</v>
      </c>
      <c r="U25" s="9">
        <v>2.6434470537166836</v>
      </c>
      <c r="V25" s="9">
        <v>0</v>
      </c>
      <c r="W25" s="9">
        <v>0</v>
      </c>
      <c r="X25" s="9">
        <v>2.6434470537166836</v>
      </c>
      <c r="Y25" s="10">
        <v>105.73788214866735</v>
      </c>
      <c r="Z25" s="10" t="s">
        <v>337</v>
      </c>
      <c r="AA25" s="11" t="s">
        <v>612</v>
      </c>
      <c r="AB25" s="11">
        <v>2.5</v>
      </c>
      <c r="AC25" s="102" t="s">
        <v>613</v>
      </c>
      <c r="AD25" s="14" t="s">
        <v>758</v>
      </c>
    </row>
    <row r="26" spans="1:30" s="16" customFormat="1" ht="171.75" customHeight="1">
      <c r="A26" s="15" t="s">
        <v>364</v>
      </c>
      <c r="B26" s="19" t="s">
        <v>365</v>
      </c>
      <c r="C26" s="14" t="s">
        <v>366</v>
      </c>
      <c r="D26" s="14" t="s">
        <v>360</v>
      </c>
      <c r="E26" s="9" t="s">
        <v>612</v>
      </c>
      <c r="F26" s="9" t="s">
        <v>612</v>
      </c>
      <c r="G26" s="9" t="s">
        <v>612</v>
      </c>
      <c r="H26" s="9">
        <v>1</v>
      </c>
      <c r="I26" s="9" t="s">
        <v>607</v>
      </c>
      <c r="J26" s="14" t="s">
        <v>367</v>
      </c>
      <c r="K26" s="17">
        <v>0</v>
      </c>
      <c r="L26" s="17">
        <v>0.0012201466949649502</v>
      </c>
      <c r="M26" s="17">
        <v>2.293880532117117</v>
      </c>
      <c r="N26" s="17">
        <v>2.293880532117117</v>
      </c>
      <c r="O26" s="14" t="s">
        <v>368</v>
      </c>
      <c r="P26" s="14" t="s">
        <v>12</v>
      </c>
      <c r="Q26" s="19" t="s">
        <v>369</v>
      </c>
      <c r="R26" s="20" t="s">
        <v>330</v>
      </c>
      <c r="S26" s="20" t="s">
        <v>331</v>
      </c>
      <c r="T26" s="48" t="s">
        <v>332</v>
      </c>
      <c r="U26" s="9">
        <v>3.44109026003</v>
      </c>
      <c r="V26" s="9">
        <v>0.07868</v>
      </c>
      <c r="W26" s="9">
        <v>2.2864846329056783</v>
      </c>
      <c r="X26" s="9">
        <v>3.3624102600300003</v>
      </c>
      <c r="Y26" s="10">
        <v>134.49641040120002</v>
      </c>
      <c r="Z26" s="10" t="s">
        <v>130</v>
      </c>
      <c r="AA26" s="11" t="s">
        <v>612</v>
      </c>
      <c r="AB26" s="11">
        <v>3.5</v>
      </c>
      <c r="AC26" s="101" t="s">
        <v>759</v>
      </c>
      <c r="AD26" s="14" t="s">
        <v>760</v>
      </c>
    </row>
    <row r="27" spans="1:30" s="16" customFormat="1" ht="12.75">
      <c r="A27" s="140" t="s">
        <v>48</v>
      </c>
      <c r="B27" s="130"/>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row>
    <row r="28" spans="1:30" s="16" customFormat="1" ht="114.75" customHeight="1">
      <c r="A28" s="15" t="s">
        <v>49</v>
      </c>
      <c r="B28" s="14" t="s">
        <v>50</v>
      </c>
      <c r="C28" s="14" t="s">
        <v>623</v>
      </c>
      <c r="D28" s="5" t="s">
        <v>292</v>
      </c>
      <c r="E28" s="12">
        <v>0</v>
      </c>
      <c r="F28" s="12">
        <v>0</v>
      </c>
      <c r="G28" s="12">
        <v>0</v>
      </c>
      <c r="H28" s="12">
        <v>0</v>
      </c>
      <c r="I28" s="9" t="s">
        <v>607</v>
      </c>
      <c r="J28" s="14" t="s">
        <v>690</v>
      </c>
      <c r="K28" s="17">
        <v>3.620995318779116</v>
      </c>
      <c r="L28" s="17">
        <v>5.287591230438113</v>
      </c>
      <c r="M28" s="17">
        <v>10.323656960119527</v>
      </c>
      <c r="N28" s="17">
        <v>10.323656960119527</v>
      </c>
      <c r="O28" s="14" t="s">
        <v>51</v>
      </c>
      <c r="P28" s="14" t="s">
        <v>12</v>
      </c>
      <c r="Q28" s="20" t="s">
        <v>610</v>
      </c>
      <c r="R28" s="20" t="s">
        <v>425</v>
      </c>
      <c r="S28" s="20" t="s">
        <v>702</v>
      </c>
      <c r="T28" s="48" t="s">
        <v>426</v>
      </c>
      <c r="U28" s="9">
        <v>3.020357183493816</v>
      </c>
      <c r="V28" s="9">
        <v>0.3108075328347</v>
      </c>
      <c r="W28" s="9">
        <v>10.290423084172168</v>
      </c>
      <c r="X28" s="9">
        <v>2.709549650659116</v>
      </c>
      <c r="Y28" s="10">
        <v>108.38198602636464</v>
      </c>
      <c r="Z28" s="10" t="s">
        <v>52</v>
      </c>
      <c r="AA28" s="11" t="s">
        <v>612</v>
      </c>
      <c r="AB28" s="11">
        <v>3</v>
      </c>
      <c r="AC28" s="101" t="s">
        <v>641</v>
      </c>
      <c r="AD28" s="14" t="s">
        <v>1</v>
      </c>
    </row>
    <row r="29" spans="1:30" s="16" customFormat="1" ht="84.75" customHeight="1">
      <c r="A29" s="15" t="s">
        <v>60</v>
      </c>
      <c r="B29" s="5" t="s">
        <v>61</v>
      </c>
      <c r="C29" s="5" t="s">
        <v>62</v>
      </c>
      <c r="D29" s="5" t="s">
        <v>292</v>
      </c>
      <c r="E29" s="12">
        <v>0</v>
      </c>
      <c r="F29" s="12">
        <v>0</v>
      </c>
      <c r="G29" s="12">
        <v>0</v>
      </c>
      <c r="H29" s="12">
        <v>0</v>
      </c>
      <c r="I29" s="9" t="s">
        <v>607</v>
      </c>
      <c r="J29" s="5" t="s">
        <v>690</v>
      </c>
      <c r="K29" s="7">
        <v>0</v>
      </c>
      <c r="L29" s="7">
        <v>3.538992025437172</v>
      </c>
      <c r="M29" s="7">
        <v>36.476450524204154</v>
      </c>
      <c r="N29" s="7">
        <v>36.476450524204154</v>
      </c>
      <c r="O29" s="4" t="s">
        <v>63</v>
      </c>
      <c r="P29" s="5" t="s">
        <v>12</v>
      </c>
      <c r="Q29" s="8" t="s">
        <v>610</v>
      </c>
      <c r="R29" s="8" t="s">
        <v>425</v>
      </c>
      <c r="S29" s="8" t="s">
        <v>702</v>
      </c>
      <c r="T29" s="18" t="s">
        <v>426</v>
      </c>
      <c r="U29" s="9">
        <v>1.39022635955</v>
      </c>
      <c r="V29" s="9">
        <v>0.50547669514591</v>
      </c>
      <c r="W29" s="9">
        <v>36.35930880418113</v>
      </c>
      <c r="X29" s="9">
        <v>0.88474966440409</v>
      </c>
      <c r="Y29" s="10">
        <v>35.3899865761636</v>
      </c>
      <c r="Z29" s="10" t="s">
        <v>611</v>
      </c>
      <c r="AA29" s="11">
        <v>20</v>
      </c>
      <c r="AB29" s="11" t="s">
        <v>612</v>
      </c>
      <c r="AC29" s="102" t="s">
        <v>613</v>
      </c>
      <c r="AD29" s="5" t="s">
        <v>803</v>
      </c>
    </row>
    <row r="30" spans="1:30" s="16" customFormat="1" ht="12.75">
      <c r="A30" s="140" t="s">
        <v>69</v>
      </c>
      <c r="B30" s="130"/>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row>
    <row r="31" spans="1:30" s="16" customFormat="1" ht="78" customHeight="1">
      <c r="A31" s="3" t="s">
        <v>70</v>
      </c>
      <c r="B31" s="5" t="s">
        <v>71</v>
      </c>
      <c r="C31" s="5" t="s">
        <v>623</v>
      </c>
      <c r="D31" s="5" t="s">
        <v>292</v>
      </c>
      <c r="E31" s="12">
        <v>0</v>
      </c>
      <c r="F31" s="12">
        <v>0</v>
      </c>
      <c r="G31" s="12">
        <v>0</v>
      </c>
      <c r="H31" s="12">
        <v>0</v>
      </c>
      <c r="I31" s="9" t="s">
        <v>607</v>
      </c>
      <c r="J31" s="5" t="s">
        <v>690</v>
      </c>
      <c r="K31" s="7">
        <v>0</v>
      </c>
      <c r="L31" s="7">
        <v>0</v>
      </c>
      <c r="M31" s="7">
        <v>0.4484124765478317</v>
      </c>
      <c r="N31" s="7">
        <v>0.4484124765478317</v>
      </c>
      <c r="O31" s="4" t="s">
        <v>72</v>
      </c>
      <c r="P31" s="5" t="s">
        <v>12</v>
      </c>
      <c r="Q31" s="8" t="s">
        <v>610</v>
      </c>
      <c r="R31" s="8" t="s">
        <v>330</v>
      </c>
      <c r="S31" s="8" t="s">
        <v>331</v>
      </c>
      <c r="T31" s="18" t="s">
        <v>332</v>
      </c>
      <c r="U31" s="9">
        <v>0.7876169397</v>
      </c>
      <c r="V31" s="9">
        <v>0.0033849871451789</v>
      </c>
      <c r="W31" s="9">
        <v>0.42977581798433984</v>
      </c>
      <c r="X31" s="9">
        <v>0.7842319525548211</v>
      </c>
      <c r="Y31" s="10">
        <v>31.369278102192844</v>
      </c>
      <c r="Z31" s="10" t="s">
        <v>611</v>
      </c>
      <c r="AA31" s="11">
        <v>30</v>
      </c>
      <c r="AB31" s="11" t="s">
        <v>612</v>
      </c>
      <c r="AC31" s="102" t="s">
        <v>613</v>
      </c>
      <c r="AD31" s="5" t="s">
        <v>386</v>
      </c>
    </row>
    <row r="32" spans="1:30" s="16" customFormat="1" ht="12.75">
      <c r="A32" s="140" t="s">
        <v>73</v>
      </c>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row>
    <row r="33" spans="1:30" s="16" customFormat="1" ht="63" customHeight="1">
      <c r="A33" s="3" t="s">
        <v>74</v>
      </c>
      <c r="B33" s="5" t="s">
        <v>75</v>
      </c>
      <c r="C33" s="5" t="s">
        <v>623</v>
      </c>
      <c r="D33" s="5" t="s">
        <v>292</v>
      </c>
      <c r="E33" s="12">
        <v>0</v>
      </c>
      <c r="F33" s="12">
        <v>0</v>
      </c>
      <c r="G33" s="12">
        <v>0</v>
      </c>
      <c r="H33" s="12">
        <v>0</v>
      </c>
      <c r="I33" s="9" t="s">
        <v>607</v>
      </c>
      <c r="J33" s="5" t="s">
        <v>690</v>
      </c>
      <c r="K33" s="7">
        <v>0</v>
      </c>
      <c r="L33" s="7">
        <v>0.006521695327398696</v>
      </c>
      <c r="M33" s="7">
        <v>0.4179568116909319</v>
      </c>
      <c r="N33" s="7">
        <v>0.4179568116909319</v>
      </c>
      <c r="O33" s="4" t="s">
        <v>72</v>
      </c>
      <c r="P33" s="5" t="s">
        <v>12</v>
      </c>
      <c r="Q33" s="8" t="s">
        <v>610</v>
      </c>
      <c r="R33" s="83" t="s">
        <v>330</v>
      </c>
      <c r="S33" s="83" t="s">
        <v>331</v>
      </c>
      <c r="T33" s="107" t="s">
        <v>332</v>
      </c>
      <c r="U33" s="9">
        <v>11.2825781953</v>
      </c>
      <c r="V33" s="9">
        <v>0.047008382985101</v>
      </c>
      <c r="W33" s="9">
        <v>0.41664575393488834</v>
      </c>
      <c r="X33" s="9">
        <v>11.235569812314898</v>
      </c>
      <c r="Y33" s="10">
        <v>449.42279249259593</v>
      </c>
      <c r="Z33" s="10" t="s">
        <v>611</v>
      </c>
      <c r="AA33" s="11">
        <v>200</v>
      </c>
      <c r="AB33" s="11" t="s">
        <v>612</v>
      </c>
      <c r="AC33" s="102" t="s">
        <v>613</v>
      </c>
      <c r="AD33" s="5" t="s">
        <v>383</v>
      </c>
    </row>
    <row r="34" spans="1:30" s="16" customFormat="1" ht="66.75" customHeight="1">
      <c r="A34" s="15" t="s">
        <v>76</v>
      </c>
      <c r="B34" s="5" t="s">
        <v>77</v>
      </c>
      <c r="C34" s="5" t="s">
        <v>623</v>
      </c>
      <c r="D34" s="5" t="s">
        <v>292</v>
      </c>
      <c r="E34" s="12">
        <v>0</v>
      </c>
      <c r="F34" s="12">
        <v>0</v>
      </c>
      <c r="G34" s="12">
        <v>0</v>
      </c>
      <c r="H34" s="12">
        <v>0</v>
      </c>
      <c r="I34" s="9" t="s">
        <v>607</v>
      </c>
      <c r="J34" s="5" t="s">
        <v>690</v>
      </c>
      <c r="K34" s="7">
        <v>0</v>
      </c>
      <c r="L34" s="7">
        <v>0.1914009153272624</v>
      </c>
      <c r="M34" s="7">
        <v>1.7939282053743053</v>
      </c>
      <c r="N34" s="7">
        <v>1.7939282053743053</v>
      </c>
      <c r="O34" s="4" t="s">
        <v>78</v>
      </c>
      <c r="P34" s="93" t="s">
        <v>771</v>
      </c>
      <c r="Q34" s="8" t="s">
        <v>610</v>
      </c>
      <c r="R34" s="8" t="s">
        <v>330</v>
      </c>
      <c r="S34" s="8" t="s">
        <v>331</v>
      </c>
      <c r="T34" s="18" t="s">
        <v>332</v>
      </c>
      <c r="U34" s="9">
        <v>6.85772619087</v>
      </c>
      <c r="V34" s="9">
        <v>0.12249276245497001</v>
      </c>
      <c r="W34" s="9">
        <v>1.7862008345863989</v>
      </c>
      <c r="X34" s="9">
        <v>6.735233428415031</v>
      </c>
      <c r="Y34" s="10">
        <v>269.4093371366012</v>
      </c>
      <c r="Z34" s="10" t="s">
        <v>79</v>
      </c>
      <c r="AA34" s="11">
        <v>80</v>
      </c>
      <c r="AB34" s="11">
        <v>3.5</v>
      </c>
      <c r="AC34" s="102" t="s">
        <v>613</v>
      </c>
      <c r="AD34" s="5" t="s">
        <v>386</v>
      </c>
    </row>
    <row r="35" spans="1:30" s="16" customFormat="1" ht="12.75">
      <c r="A35" s="140" t="s">
        <v>84</v>
      </c>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row>
    <row r="36" spans="1:30" s="16" customFormat="1" ht="63.75">
      <c r="A36" s="3" t="s">
        <v>98</v>
      </c>
      <c r="B36" s="14" t="s">
        <v>99</v>
      </c>
      <c r="C36" s="5" t="s">
        <v>623</v>
      </c>
      <c r="D36" s="5" t="s">
        <v>292</v>
      </c>
      <c r="E36" s="12">
        <v>0</v>
      </c>
      <c r="F36" s="12">
        <v>0</v>
      </c>
      <c r="G36" s="12">
        <v>0</v>
      </c>
      <c r="H36" s="12">
        <v>0</v>
      </c>
      <c r="I36" s="9" t="s">
        <v>607</v>
      </c>
      <c r="J36" s="5" t="s">
        <v>690</v>
      </c>
      <c r="K36" s="7">
        <v>0</v>
      </c>
      <c r="L36" s="7">
        <v>0</v>
      </c>
      <c r="M36" s="7">
        <v>0.11020032149857606</v>
      </c>
      <c r="N36" s="7">
        <v>0.11020032149857606</v>
      </c>
      <c r="O36" s="4" t="s">
        <v>100</v>
      </c>
      <c r="P36" s="5" t="s">
        <v>101</v>
      </c>
      <c r="Q36" s="8" t="s">
        <v>610</v>
      </c>
      <c r="R36" s="8" t="s">
        <v>425</v>
      </c>
      <c r="S36" s="8" t="s">
        <v>702</v>
      </c>
      <c r="T36" s="18" t="s">
        <v>426</v>
      </c>
      <c r="U36" s="9">
        <v>2.70624733506</v>
      </c>
      <c r="V36" s="9">
        <v>0.002971011000621</v>
      </c>
      <c r="W36" s="9">
        <v>0.10978342452779284</v>
      </c>
      <c r="X36" s="9">
        <v>2.703276324059379</v>
      </c>
      <c r="Y36" s="10">
        <v>108.13105296237516</v>
      </c>
      <c r="Z36" s="10" t="s">
        <v>611</v>
      </c>
      <c r="AA36" s="11">
        <v>25</v>
      </c>
      <c r="AB36" s="11" t="s">
        <v>612</v>
      </c>
      <c r="AC36" s="102" t="s">
        <v>613</v>
      </c>
      <c r="AD36" s="5" t="s">
        <v>386</v>
      </c>
    </row>
    <row r="37" spans="1:30" s="16" customFormat="1" ht="249.75" customHeight="1">
      <c r="A37" s="15" t="s">
        <v>370</v>
      </c>
      <c r="B37" s="15" t="s">
        <v>371</v>
      </c>
      <c r="C37" s="14" t="s">
        <v>372</v>
      </c>
      <c r="D37" s="14" t="s">
        <v>373</v>
      </c>
      <c r="E37" s="9" t="s">
        <v>612</v>
      </c>
      <c r="F37" s="9" t="s">
        <v>612</v>
      </c>
      <c r="G37" s="9" t="s">
        <v>612</v>
      </c>
      <c r="H37" s="9">
        <v>13</v>
      </c>
      <c r="I37" s="9" t="s">
        <v>607</v>
      </c>
      <c r="J37" s="14" t="s">
        <v>374</v>
      </c>
      <c r="K37" s="17">
        <v>1.5585640363076423</v>
      </c>
      <c r="L37" s="17">
        <v>3.2007070422235113</v>
      </c>
      <c r="M37" s="17">
        <v>13.868310006564924</v>
      </c>
      <c r="N37" s="17">
        <v>13.868310006564924</v>
      </c>
      <c r="O37" s="19" t="s">
        <v>375</v>
      </c>
      <c r="P37" s="14" t="s">
        <v>12</v>
      </c>
      <c r="Q37" s="48" t="s">
        <v>376</v>
      </c>
      <c r="R37" s="20" t="s">
        <v>347</v>
      </c>
      <c r="S37" s="20" t="s">
        <v>348</v>
      </c>
      <c r="T37" s="96" t="s">
        <v>657</v>
      </c>
      <c r="U37" s="9">
        <v>16.4261417521</v>
      </c>
      <c r="V37" s="9">
        <v>2.271</v>
      </c>
      <c r="W37" s="9">
        <v>13.82552296378219</v>
      </c>
      <c r="X37" s="9">
        <v>14.1551417521</v>
      </c>
      <c r="Y37" s="10">
        <v>566.2056700840001</v>
      </c>
      <c r="Z37" s="10" t="s">
        <v>130</v>
      </c>
      <c r="AA37" s="11" t="s">
        <v>612</v>
      </c>
      <c r="AB37" s="11">
        <v>16.4</v>
      </c>
      <c r="AC37" s="101" t="s">
        <v>641</v>
      </c>
      <c r="AD37" s="14" t="s">
        <v>2</v>
      </c>
    </row>
    <row r="38" spans="1:30" s="16" customFormat="1" ht="12.75">
      <c r="A38" s="140" t="s">
        <v>652</v>
      </c>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row>
    <row r="39" spans="1:30" s="16" customFormat="1" ht="81.75" customHeight="1">
      <c r="A39" s="3" t="s">
        <v>102</v>
      </c>
      <c r="B39" s="14" t="s">
        <v>103</v>
      </c>
      <c r="C39" s="5" t="s">
        <v>623</v>
      </c>
      <c r="D39" s="5" t="s">
        <v>292</v>
      </c>
      <c r="E39" s="12">
        <v>0</v>
      </c>
      <c r="F39" s="12">
        <v>0</v>
      </c>
      <c r="G39" s="12">
        <v>0</v>
      </c>
      <c r="H39" s="12">
        <v>0</v>
      </c>
      <c r="I39" s="9" t="s">
        <v>607</v>
      </c>
      <c r="J39" s="5" t="s">
        <v>690</v>
      </c>
      <c r="K39" s="7">
        <v>0</v>
      </c>
      <c r="L39" s="7">
        <v>0</v>
      </c>
      <c r="M39" s="7">
        <v>0.020267416879643622</v>
      </c>
      <c r="N39" s="7">
        <v>0.020267416879643622</v>
      </c>
      <c r="O39" s="4" t="s">
        <v>104</v>
      </c>
      <c r="P39" s="5" t="s">
        <v>12</v>
      </c>
      <c r="Q39" s="8" t="s">
        <v>610</v>
      </c>
      <c r="R39" s="8" t="s">
        <v>347</v>
      </c>
      <c r="S39" s="8" t="s">
        <v>348</v>
      </c>
      <c r="T39" s="18" t="s">
        <v>657</v>
      </c>
      <c r="U39" s="9">
        <v>0.73306347235</v>
      </c>
      <c r="V39" s="9">
        <v>0</v>
      </c>
      <c r="W39" s="9">
        <v>0</v>
      </c>
      <c r="X39" s="9">
        <v>0.73306347235</v>
      </c>
      <c r="Y39" s="10">
        <v>29.322538894</v>
      </c>
      <c r="Z39" s="10" t="s">
        <v>611</v>
      </c>
      <c r="AA39" s="11">
        <v>17</v>
      </c>
      <c r="AB39" s="11" t="s">
        <v>612</v>
      </c>
      <c r="AC39" s="102" t="s">
        <v>613</v>
      </c>
      <c r="AD39" s="14" t="s">
        <v>804</v>
      </c>
    </row>
    <row r="40" spans="1:30" s="16" customFormat="1" ht="187.5" customHeight="1">
      <c r="A40" s="15" t="s">
        <v>377</v>
      </c>
      <c r="B40" s="15" t="s">
        <v>378</v>
      </c>
      <c r="C40" s="14" t="s">
        <v>379</v>
      </c>
      <c r="D40" s="14" t="s">
        <v>373</v>
      </c>
      <c r="E40" s="9" t="s">
        <v>612</v>
      </c>
      <c r="F40" s="9" t="s">
        <v>612</v>
      </c>
      <c r="G40" s="9" t="s">
        <v>612</v>
      </c>
      <c r="H40" s="9">
        <v>0</v>
      </c>
      <c r="I40" s="9" t="s">
        <v>607</v>
      </c>
      <c r="J40" s="14" t="s">
        <v>694</v>
      </c>
      <c r="K40" s="17">
        <v>0.1025327411766166</v>
      </c>
      <c r="L40" s="17">
        <v>0.13112594923130125</v>
      </c>
      <c r="M40" s="17">
        <v>0.517965701347374</v>
      </c>
      <c r="N40" s="17">
        <v>0.517965701347374</v>
      </c>
      <c r="O40" s="19" t="s">
        <v>695</v>
      </c>
      <c r="P40" s="14" t="s">
        <v>12</v>
      </c>
      <c r="Q40" s="20" t="s">
        <v>610</v>
      </c>
      <c r="R40" s="20" t="s">
        <v>347</v>
      </c>
      <c r="S40" s="20" t="s">
        <v>348</v>
      </c>
      <c r="T40" s="96" t="s">
        <v>657</v>
      </c>
      <c r="U40" s="9">
        <v>1.9094961220500002</v>
      </c>
      <c r="V40" s="9">
        <v>0.0098670581966122</v>
      </c>
      <c r="W40" s="9">
        <v>0.5167362259955316</v>
      </c>
      <c r="X40" s="9">
        <v>1.899629063853388</v>
      </c>
      <c r="Y40" s="10">
        <v>75.98516255413551</v>
      </c>
      <c r="Z40" s="10" t="s">
        <v>611</v>
      </c>
      <c r="AA40" s="11">
        <v>32</v>
      </c>
      <c r="AB40" s="11" t="s">
        <v>612</v>
      </c>
      <c r="AC40" s="102" t="s">
        <v>613</v>
      </c>
      <c r="AD40" s="14" t="s">
        <v>783</v>
      </c>
    </row>
    <row r="41" spans="1:30" s="16" customFormat="1" ht="12.75">
      <c r="A41" s="140" t="s">
        <v>107</v>
      </c>
      <c r="B41" s="130"/>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row>
    <row r="42" spans="1:30" s="16" customFormat="1" ht="95.25" customHeight="1">
      <c r="A42" s="3" t="s">
        <v>108</v>
      </c>
      <c r="B42" s="5" t="s">
        <v>109</v>
      </c>
      <c r="C42" s="5" t="s">
        <v>623</v>
      </c>
      <c r="D42" s="5" t="s">
        <v>292</v>
      </c>
      <c r="E42" s="12">
        <v>0</v>
      </c>
      <c r="F42" s="12">
        <v>0</v>
      </c>
      <c r="G42" s="12">
        <v>0</v>
      </c>
      <c r="H42" s="12">
        <v>0</v>
      </c>
      <c r="I42" s="9" t="s">
        <v>607</v>
      </c>
      <c r="J42" s="5" t="s">
        <v>690</v>
      </c>
      <c r="K42" s="7">
        <v>2.423231317540364</v>
      </c>
      <c r="L42" s="7">
        <v>6.424975993337656</v>
      </c>
      <c r="M42" s="7">
        <v>20.6199857446448</v>
      </c>
      <c r="N42" s="7">
        <v>20.6199857446448</v>
      </c>
      <c r="O42" s="4" t="s">
        <v>110</v>
      </c>
      <c r="P42" s="5" t="s">
        <v>12</v>
      </c>
      <c r="Q42" s="8" t="s">
        <v>610</v>
      </c>
      <c r="R42" s="8" t="s">
        <v>330</v>
      </c>
      <c r="S42" s="8" t="s">
        <v>331</v>
      </c>
      <c r="T42" s="18" t="s">
        <v>332</v>
      </c>
      <c r="U42" s="9">
        <v>4.68795525948</v>
      </c>
      <c r="V42" s="9">
        <v>0.9635581853571701</v>
      </c>
      <c r="W42" s="9">
        <v>20.553911716812127</v>
      </c>
      <c r="X42" s="9">
        <v>3.72439707412283</v>
      </c>
      <c r="Y42" s="10">
        <v>148.97588296491318</v>
      </c>
      <c r="Z42" s="10" t="s">
        <v>611</v>
      </c>
      <c r="AA42" s="11">
        <v>117</v>
      </c>
      <c r="AB42" s="11" t="s">
        <v>612</v>
      </c>
      <c r="AC42" s="102" t="s">
        <v>613</v>
      </c>
      <c r="AD42" s="14" t="s">
        <v>805</v>
      </c>
    </row>
    <row r="43" spans="1:30" s="16" customFormat="1" ht="163.5" customHeight="1">
      <c r="A43" s="15" t="s">
        <v>696</v>
      </c>
      <c r="B43" s="14" t="s">
        <v>697</v>
      </c>
      <c r="C43" s="14" t="s">
        <v>698</v>
      </c>
      <c r="D43" s="14" t="s">
        <v>373</v>
      </c>
      <c r="E43" s="9" t="s">
        <v>612</v>
      </c>
      <c r="F43" s="9" t="s">
        <v>612</v>
      </c>
      <c r="G43" s="9" t="s">
        <v>612</v>
      </c>
      <c r="H43" s="9">
        <v>0</v>
      </c>
      <c r="I43" s="9" t="s">
        <v>607</v>
      </c>
      <c r="J43" s="14" t="s">
        <v>699</v>
      </c>
      <c r="K43" s="17">
        <v>0</v>
      </c>
      <c r="L43" s="17">
        <v>0</v>
      </c>
      <c r="M43" s="17">
        <v>7.37653240416779</v>
      </c>
      <c r="N43" s="17">
        <v>7.37653240416779</v>
      </c>
      <c r="O43" s="19" t="s">
        <v>700</v>
      </c>
      <c r="P43" s="14" t="s">
        <v>12</v>
      </c>
      <c r="Q43" s="20" t="s">
        <v>610</v>
      </c>
      <c r="R43" s="20" t="s">
        <v>701</v>
      </c>
      <c r="S43" s="20" t="s">
        <v>702</v>
      </c>
      <c r="T43" s="48" t="s">
        <v>703</v>
      </c>
      <c r="U43" s="9">
        <v>0.993354035281</v>
      </c>
      <c r="V43" s="9">
        <v>0.073043607695566</v>
      </c>
      <c r="W43" s="9">
        <v>7.3532300772204975</v>
      </c>
      <c r="X43" s="9">
        <v>0.9203104275854339</v>
      </c>
      <c r="Y43" s="10">
        <v>36.81241710341736</v>
      </c>
      <c r="Z43" s="10" t="s">
        <v>611</v>
      </c>
      <c r="AA43" s="11">
        <v>40</v>
      </c>
      <c r="AB43" s="11" t="s">
        <v>612</v>
      </c>
      <c r="AC43" s="101" t="s">
        <v>784</v>
      </c>
      <c r="AD43" s="14" t="s">
        <v>3</v>
      </c>
    </row>
    <row r="44" spans="1:30" s="16" customFormat="1" ht="82.5" customHeight="1">
      <c r="A44" s="3" t="s">
        <v>111</v>
      </c>
      <c r="B44" s="5" t="s">
        <v>112</v>
      </c>
      <c r="C44" s="5" t="s">
        <v>623</v>
      </c>
      <c r="D44" s="5" t="s">
        <v>292</v>
      </c>
      <c r="E44" s="12">
        <v>0</v>
      </c>
      <c r="F44" s="12">
        <v>0</v>
      </c>
      <c r="G44" s="12">
        <v>0</v>
      </c>
      <c r="H44" s="12">
        <v>0</v>
      </c>
      <c r="I44" s="9" t="s">
        <v>607</v>
      </c>
      <c r="J44" s="5" t="s">
        <v>690</v>
      </c>
      <c r="K44" s="7">
        <v>2.53678687628623</v>
      </c>
      <c r="L44" s="7">
        <v>3.787805061852042</v>
      </c>
      <c r="M44" s="7">
        <v>6.237715675251758</v>
      </c>
      <c r="N44" s="7">
        <v>6.237715675251758</v>
      </c>
      <c r="O44" s="4" t="s">
        <v>113</v>
      </c>
      <c r="P44" s="5" t="s">
        <v>12</v>
      </c>
      <c r="Q44" s="8" t="s">
        <v>610</v>
      </c>
      <c r="R44" s="8" t="s">
        <v>330</v>
      </c>
      <c r="S44" s="8" t="s">
        <v>331</v>
      </c>
      <c r="T44" s="18" t="s">
        <v>332</v>
      </c>
      <c r="U44" s="9">
        <v>2.3021248078</v>
      </c>
      <c r="V44" s="9">
        <v>0.14314061036356</v>
      </c>
      <c r="W44" s="9">
        <v>6.217760647840407</v>
      </c>
      <c r="X44" s="9">
        <v>2.15898419743644</v>
      </c>
      <c r="Y44" s="10">
        <v>86.35936789745759</v>
      </c>
      <c r="Z44" s="10" t="s">
        <v>611</v>
      </c>
      <c r="AA44" s="11">
        <v>65</v>
      </c>
      <c r="AB44" s="11" t="s">
        <v>612</v>
      </c>
      <c r="AC44" s="102" t="s">
        <v>613</v>
      </c>
      <c r="AD44" s="14" t="s">
        <v>730</v>
      </c>
    </row>
    <row r="45" spans="1:30" s="16" customFormat="1" ht="98.25" customHeight="1">
      <c r="A45" s="15" t="s">
        <v>114</v>
      </c>
      <c r="B45" s="14" t="s">
        <v>115</v>
      </c>
      <c r="C45" s="14" t="s">
        <v>623</v>
      </c>
      <c r="D45" s="5" t="s">
        <v>292</v>
      </c>
      <c r="E45" s="12">
        <v>0</v>
      </c>
      <c r="F45" s="12">
        <v>0</v>
      </c>
      <c r="G45" s="12">
        <v>0</v>
      </c>
      <c r="H45" s="12">
        <v>0</v>
      </c>
      <c r="I45" s="9" t="s">
        <v>607</v>
      </c>
      <c r="J45" s="14" t="s">
        <v>690</v>
      </c>
      <c r="K45" s="17">
        <v>0</v>
      </c>
      <c r="L45" s="17">
        <v>0</v>
      </c>
      <c r="M45" s="17">
        <v>4.811872424971261</v>
      </c>
      <c r="N45" s="17">
        <v>4.811872424971261</v>
      </c>
      <c r="O45" s="19" t="s">
        <v>116</v>
      </c>
      <c r="P45" s="14" t="s">
        <v>12</v>
      </c>
      <c r="Q45" s="48" t="s">
        <v>117</v>
      </c>
      <c r="R45" s="20" t="s">
        <v>330</v>
      </c>
      <c r="S45" s="20" t="s">
        <v>331</v>
      </c>
      <c r="T45" s="48" t="s">
        <v>332</v>
      </c>
      <c r="U45" s="9">
        <v>0.8539547876729999</v>
      </c>
      <c r="V45" s="9">
        <v>0.040959328129082</v>
      </c>
      <c r="W45" s="9">
        <v>4.796428185699958</v>
      </c>
      <c r="X45" s="9">
        <v>0.8129954595439179</v>
      </c>
      <c r="Y45" s="10">
        <v>32.51981838175672</v>
      </c>
      <c r="Z45" s="10" t="s">
        <v>611</v>
      </c>
      <c r="AA45" s="11">
        <v>35</v>
      </c>
      <c r="AB45" s="11" t="s">
        <v>612</v>
      </c>
      <c r="AC45" s="101" t="s">
        <v>207</v>
      </c>
      <c r="AD45" s="14" t="s">
        <v>731</v>
      </c>
    </row>
    <row r="46" spans="1:30" s="16" customFormat="1" ht="165" customHeight="1">
      <c r="A46" s="15" t="s">
        <v>704</v>
      </c>
      <c r="B46" s="14" t="s">
        <v>705</v>
      </c>
      <c r="C46" s="14" t="s">
        <v>706</v>
      </c>
      <c r="D46" s="14" t="s">
        <v>373</v>
      </c>
      <c r="E46" s="9" t="s">
        <v>612</v>
      </c>
      <c r="F46" s="9" t="s">
        <v>612</v>
      </c>
      <c r="G46" s="9" t="s">
        <v>612</v>
      </c>
      <c r="H46" s="9" t="s">
        <v>707</v>
      </c>
      <c r="I46" s="9" t="s">
        <v>607</v>
      </c>
      <c r="J46" s="14" t="s">
        <v>708</v>
      </c>
      <c r="K46" s="17" t="s">
        <v>709</v>
      </c>
      <c r="L46" s="17" t="s">
        <v>710</v>
      </c>
      <c r="M46" s="17" t="s">
        <v>711</v>
      </c>
      <c r="N46" s="17" t="s">
        <v>711</v>
      </c>
      <c r="O46" s="19" t="s">
        <v>712</v>
      </c>
      <c r="P46" s="14" t="s">
        <v>12</v>
      </c>
      <c r="Q46" s="20" t="s">
        <v>610</v>
      </c>
      <c r="R46" s="20" t="s">
        <v>330</v>
      </c>
      <c r="S46" s="20" t="s">
        <v>331</v>
      </c>
      <c r="T46" s="48" t="s">
        <v>332</v>
      </c>
      <c r="U46" s="22">
        <v>4.915387052516</v>
      </c>
      <c r="V46" s="9">
        <v>0.3925</v>
      </c>
      <c r="W46" s="9">
        <v>7.98512906118134</v>
      </c>
      <c r="X46" s="9">
        <v>4.522887052516</v>
      </c>
      <c r="Y46" s="10">
        <v>180.91548210064002</v>
      </c>
      <c r="Z46" s="10" t="s">
        <v>611</v>
      </c>
      <c r="AA46" s="11">
        <v>80</v>
      </c>
      <c r="AB46" s="11" t="s">
        <v>612</v>
      </c>
      <c r="AC46" s="102" t="s">
        <v>613</v>
      </c>
      <c r="AD46" s="14" t="s">
        <v>785</v>
      </c>
    </row>
    <row r="47" spans="1:30" s="16" customFormat="1" ht="81.75" customHeight="1">
      <c r="A47" s="3" t="s">
        <v>119</v>
      </c>
      <c r="B47" s="5" t="s">
        <v>120</v>
      </c>
      <c r="C47" s="5" t="s">
        <v>121</v>
      </c>
      <c r="D47" s="5" t="s">
        <v>292</v>
      </c>
      <c r="E47" s="12">
        <v>0</v>
      </c>
      <c r="F47" s="12">
        <v>0</v>
      </c>
      <c r="G47" s="12">
        <v>0</v>
      </c>
      <c r="H47" s="12">
        <v>0</v>
      </c>
      <c r="I47" s="9" t="s">
        <v>607</v>
      </c>
      <c r="J47" s="5" t="s">
        <v>690</v>
      </c>
      <c r="K47" s="7">
        <v>3.075272258509888</v>
      </c>
      <c r="L47" s="7">
        <v>4.768286043998573</v>
      </c>
      <c r="M47" s="7">
        <v>10.216032578232374</v>
      </c>
      <c r="N47" s="7">
        <v>10.216032578232374</v>
      </c>
      <c r="O47" s="4" t="s">
        <v>122</v>
      </c>
      <c r="P47" s="14" t="s">
        <v>12</v>
      </c>
      <c r="Q47" s="18" t="s">
        <v>123</v>
      </c>
      <c r="R47" s="8" t="s">
        <v>330</v>
      </c>
      <c r="S47" s="8" t="s">
        <v>331</v>
      </c>
      <c r="T47" s="18" t="s">
        <v>332</v>
      </c>
      <c r="U47" s="9">
        <v>5.89997818662</v>
      </c>
      <c r="V47" s="9">
        <v>0.6008359566798099</v>
      </c>
      <c r="W47" s="9">
        <v>10.183697933704037</v>
      </c>
      <c r="X47" s="9">
        <v>5.29914222994019</v>
      </c>
      <c r="Y47" s="10">
        <v>211.96568919760762</v>
      </c>
      <c r="Z47" s="10" t="s">
        <v>611</v>
      </c>
      <c r="AA47" s="11">
        <v>180</v>
      </c>
      <c r="AB47" s="11" t="s">
        <v>612</v>
      </c>
      <c r="AC47" s="102" t="s">
        <v>613</v>
      </c>
      <c r="AD47" s="5" t="s">
        <v>386</v>
      </c>
    </row>
    <row r="48" spans="1:30" s="16" customFormat="1" ht="122.25" customHeight="1">
      <c r="A48" s="14" t="s">
        <v>124</v>
      </c>
      <c r="B48" s="14" t="s">
        <v>124</v>
      </c>
      <c r="C48" s="19" t="s">
        <v>125</v>
      </c>
      <c r="D48" s="5" t="s">
        <v>292</v>
      </c>
      <c r="E48" s="12">
        <v>0</v>
      </c>
      <c r="F48" s="12">
        <v>0</v>
      </c>
      <c r="G48" s="12">
        <v>0</v>
      </c>
      <c r="H48" s="12">
        <v>0</v>
      </c>
      <c r="I48" s="17" t="s">
        <v>607</v>
      </c>
      <c r="J48" s="14" t="s">
        <v>690</v>
      </c>
      <c r="K48" s="17">
        <v>0.2606776073894937</v>
      </c>
      <c r="L48" s="17">
        <v>1.3305999295443287</v>
      </c>
      <c r="M48" s="17">
        <v>7.62186404805571</v>
      </c>
      <c r="N48" s="17">
        <v>7.62186404805571</v>
      </c>
      <c r="O48" s="19" t="s">
        <v>126</v>
      </c>
      <c r="P48" s="14" t="s">
        <v>12</v>
      </c>
      <c r="Q48" s="20" t="s">
        <v>610</v>
      </c>
      <c r="R48" s="20" t="s">
        <v>701</v>
      </c>
      <c r="S48" s="20" t="s">
        <v>702</v>
      </c>
      <c r="T48" s="48" t="s">
        <v>703</v>
      </c>
      <c r="U48" s="20">
        <v>24.25</v>
      </c>
      <c r="V48" s="17">
        <v>1.848</v>
      </c>
      <c r="W48" s="17">
        <v>7.6206185567010305</v>
      </c>
      <c r="X48" s="17">
        <v>22.402</v>
      </c>
      <c r="Y48" s="21">
        <v>896.08</v>
      </c>
      <c r="Z48" s="10" t="s">
        <v>127</v>
      </c>
      <c r="AA48" s="20">
        <v>900</v>
      </c>
      <c r="AB48" s="20" t="s">
        <v>612</v>
      </c>
      <c r="AC48" s="100" t="s">
        <v>641</v>
      </c>
      <c r="AD48" s="14" t="s">
        <v>732</v>
      </c>
    </row>
    <row r="49" spans="1:30" s="16" customFormat="1" ht="63.75" customHeight="1">
      <c r="A49" s="15" t="s">
        <v>128</v>
      </c>
      <c r="B49" s="14" t="s">
        <v>129</v>
      </c>
      <c r="C49" s="14" t="s">
        <v>623</v>
      </c>
      <c r="D49" s="5" t="s">
        <v>292</v>
      </c>
      <c r="E49" s="12">
        <v>0</v>
      </c>
      <c r="F49" s="12">
        <v>0</v>
      </c>
      <c r="G49" s="12">
        <v>0</v>
      </c>
      <c r="H49" s="12">
        <v>0</v>
      </c>
      <c r="I49" s="9" t="s">
        <v>607</v>
      </c>
      <c r="J49" s="14" t="s">
        <v>690</v>
      </c>
      <c r="K49" s="17">
        <v>1.842815678771526</v>
      </c>
      <c r="L49" s="17">
        <v>3.05690600840016</v>
      </c>
      <c r="M49" s="17">
        <v>5.246604639689763</v>
      </c>
      <c r="N49" s="17">
        <v>5.246604639689763</v>
      </c>
      <c r="O49" s="95" t="s">
        <v>772</v>
      </c>
      <c r="P49" s="14" t="s">
        <v>12</v>
      </c>
      <c r="Q49" s="20" t="s">
        <v>610</v>
      </c>
      <c r="R49" s="20" t="s">
        <v>330</v>
      </c>
      <c r="S49" s="20" t="s">
        <v>331</v>
      </c>
      <c r="T49" s="48" t="s">
        <v>332</v>
      </c>
      <c r="U49" s="9">
        <v>1.8450027523583468</v>
      </c>
      <c r="V49" s="9">
        <v>0.096509890740718</v>
      </c>
      <c r="W49" s="9">
        <v>5.2308805836390055</v>
      </c>
      <c r="X49" s="9">
        <v>1.7484928616176287</v>
      </c>
      <c r="Y49" s="10">
        <v>69.93971446470515</v>
      </c>
      <c r="Z49" s="10" t="s">
        <v>130</v>
      </c>
      <c r="AA49" s="11" t="s">
        <v>612</v>
      </c>
      <c r="AB49" s="11">
        <v>2</v>
      </c>
      <c r="AC49" s="100" t="s">
        <v>641</v>
      </c>
      <c r="AD49" s="14" t="s">
        <v>733</v>
      </c>
    </row>
    <row r="50" spans="1:30" s="16" customFormat="1" ht="99" customHeight="1">
      <c r="A50" s="3" t="s">
        <v>131</v>
      </c>
      <c r="B50" s="5" t="s">
        <v>132</v>
      </c>
      <c r="C50" s="5" t="s">
        <v>133</v>
      </c>
      <c r="D50" s="5" t="s">
        <v>292</v>
      </c>
      <c r="E50" s="12">
        <v>0</v>
      </c>
      <c r="F50" s="12">
        <v>0</v>
      </c>
      <c r="G50" s="12">
        <v>0</v>
      </c>
      <c r="H50" s="12">
        <v>0</v>
      </c>
      <c r="I50" s="9" t="s">
        <v>607</v>
      </c>
      <c r="J50" s="5" t="s">
        <v>690</v>
      </c>
      <c r="K50" s="7">
        <v>1.794204585264543</v>
      </c>
      <c r="L50" s="7">
        <v>2.6711398727037134</v>
      </c>
      <c r="M50" s="7">
        <v>5.435004844916689</v>
      </c>
      <c r="N50" s="7">
        <v>5.435004844916689</v>
      </c>
      <c r="O50" s="5" t="s">
        <v>773</v>
      </c>
      <c r="P50" s="14" t="s">
        <v>774</v>
      </c>
      <c r="Q50" s="8" t="s">
        <v>610</v>
      </c>
      <c r="R50" s="8" t="s">
        <v>330</v>
      </c>
      <c r="S50" s="8" t="s">
        <v>331</v>
      </c>
      <c r="T50" s="18" t="s">
        <v>332</v>
      </c>
      <c r="U50" s="9">
        <v>27.416183672986918</v>
      </c>
      <c r="V50" s="9">
        <v>1.485334715612</v>
      </c>
      <c r="W50" s="9">
        <v>5.41772966408704</v>
      </c>
      <c r="X50" s="9">
        <v>25.930848957374916</v>
      </c>
      <c r="Y50" s="10">
        <v>1037.2339582949967</v>
      </c>
      <c r="Z50" s="10" t="s">
        <v>130</v>
      </c>
      <c r="AA50" s="11" t="s">
        <v>612</v>
      </c>
      <c r="AB50" s="11">
        <v>14</v>
      </c>
      <c r="AC50" s="102" t="s">
        <v>613</v>
      </c>
      <c r="AD50" s="5" t="s">
        <v>4</v>
      </c>
    </row>
    <row r="51" spans="1:30" s="16" customFormat="1" ht="110.25" customHeight="1">
      <c r="A51" s="15" t="s">
        <v>134</v>
      </c>
      <c r="B51" s="19" t="s">
        <v>135</v>
      </c>
      <c r="C51" s="14" t="s">
        <v>623</v>
      </c>
      <c r="D51" s="5" t="s">
        <v>292</v>
      </c>
      <c r="E51" s="12">
        <v>0</v>
      </c>
      <c r="F51" s="12">
        <v>0</v>
      </c>
      <c r="G51" s="12">
        <v>0</v>
      </c>
      <c r="H51" s="12">
        <v>0</v>
      </c>
      <c r="I51" s="9" t="s">
        <v>607</v>
      </c>
      <c r="J51" s="14" t="s">
        <v>690</v>
      </c>
      <c r="K51" s="17">
        <v>3.778052142702316</v>
      </c>
      <c r="L51" s="17">
        <v>6.858804087187158</v>
      </c>
      <c r="M51" s="17">
        <v>18.244540863663882</v>
      </c>
      <c r="N51" s="17">
        <v>18.244540863663882</v>
      </c>
      <c r="O51" s="19" t="s">
        <v>136</v>
      </c>
      <c r="P51" s="14" t="s">
        <v>12</v>
      </c>
      <c r="Q51" s="20" t="s">
        <v>610</v>
      </c>
      <c r="R51" s="20" t="s">
        <v>701</v>
      </c>
      <c r="S51" s="20" t="s">
        <v>702</v>
      </c>
      <c r="T51" s="48" t="s">
        <v>703</v>
      </c>
      <c r="U51" s="9">
        <v>22.815084529994284</v>
      </c>
      <c r="V51" s="9">
        <v>4.149292185102601</v>
      </c>
      <c r="W51" s="9">
        <v>18.1866176285591</v>
      </c>
      <c r="X51" s="9">
        <v>18.665792344891685</v>
      </c>
      <c r="Y51" s="10">
        <v>746.6316937956674</v>
      </c>
      <c r="Z51" s="10" t="s">
        <v>130</v>
      </c>
      <c r="AA51" s="11" t="s">
        <v>612</v>
      </c>
      <c r="AB51" s="11">
        <v>23</v>
      </c>
      <c r="AC51" s="99" t="s">
        <v>641</v>
      </c>
      <c r="AD51" s="14" t="s">
        <v>5</v>
      </c>
    </row>
    <row r="52" spans="1:30" s="16" customFormat="1" ht="78.75" customHeight="1">
      <c r="A52" s="3" t="s">
        <v>137</v>
      </c>
      <c r="B52" s="4" t="s">
        <v>138</v>
      </c>
      <c r="C52" s="5" t="s">
        <v>139</v>
      </c>
      <c r="D52" s="5" t="s">
        <v>292</v>
      </c>
      <c r="E52" s="12">
        <v>0</v>
      </c>
      <c r="F52" s="12">
        <v>0</v>
      </c>
      <c r="G52" s="12">
        <v>0</v>
      </c>
      <c r="H52" s="12">
        <v>0</v>
      </c>
      <c r="I52" s="9" t="s">
        <v>607</v>
      </c>
      <c r="J52" s="5" t="s">
        <v>140</v>
      </c>
      <c r="K52" s="7">
        <v>3.4368418230848476</v>
      </c>
      <c r="L52" s="7">
        <v>5.917016630432328</v>
      </c>
      <c r="M52" s="7">
        <v>10.004102608490333</v>
      </c>
      <c r="N52" s="7">
        <v>10.004102608490333</v>
      </c>
      <c r="O52" s="4" t="s">
        <v>141</v>
      </c>
      <c r="P52" s="14" t="s">
        <v>12</v>
      </c>
      <c r="Q52" s="8" t="s">
        <v>610</v>
      </c>
      <c r="R52" s="8" t="s">
        <v>330</v>
      </c>
      <c r="S52" s="8" t="s">
        <v>331</v>
      </c>
      <c r="T52" s="18" t="s">
        <v>332</v>
      </c>
      <c r="U52" s="9">
        <v>1.41991180066</v>
      </c>
      <c r="V52" s="9">
        <v>0.14160957746541</v>
      </c>
      <c r="W52" s="9">
        <v>9.973124908151856</v>
      </c>
      <c r="X52" s="9">
        <v>1.27830222319459</v>
      </c>
      <c r="Y52" s="10">
        <v>51.1320889277836</v>
      </c>
      <c r="Z52" s="10" t="s">
        <v>611</v>
      </c>
      <c r="AA52" s="11">
        <v>20</v>
      </c>
      <c r="AB52" s="11" t="s">
        <v>612</v>
      </c>
      <c r="AC52" s="102" t="s">
        <v>613</v>
      </c>
      <c r="AD52" s="5" t="s">
        <v>386</v>
      </c>
    </row>
    <row r="53" spans="1:30" s="16" customFormat="1" ht="78" customHeight="1">
      <c r="A53" s="3" t="s">
        <v>142</v>
      </c>
      <c r="B53" s="4" t="s">
        <v>143</v>
      </c>
      <c r="C53" s="5" t="s">
        <v>623</v>
      </c>
      <c r="D53" s="5" t="s">
        <v>292</v>
      </c>
      <c r="E53" s="12">
        <v>0</v>
      </c>
      <c r="F53" s="12">
        <v>0</v>
      </c>
      <c r="G53" s="12">
        <v>0</v>
      </c>
      <c r="H53" s="12">
        <v>0</v>
      </c>
      <c r="I53" s="9" t="s">
        <v>607</v>
      </c>
      <c r="J53" s="5" t="s">
        <v>690</v>
      </c>
      <c r="K53" s="7">
        <v>2.3308954268461415</v>
      </c>
      <c r="L53" s="7">
        <v>4.818842268571787</v>
      </c>
      <c r="M53" s="7">
        <v>15.066262491819968</v>
      </c>
      <c r="N53" s="7">
        <v>15.066262491819968</v>
      </c>
      <c r="O53" s="4" t="s">
        <v>144</v>
      </c>
      <c r="P53" s="14" t="s">
        <v>12</v>
      </c>
      <c r="Q53" s="8" t="s">
        <v>610</v>
      </c>
      <c r="R53" s="8" t="s">
        <v>330</v>
      </c>
      <c r="S53" s="8" t="s">
        <v>331</v>
      </c>
      <c r="T53" s="18" t="s">
        <v>332</v>
      </c>
      <c r="U53" s="9">
        <v>5.51203784379</v>
      </c>
      <c r="V53" s="9">
        <v>0.82780497347138</v>
      </c>
      <c r="W53" s="9">
        <v>15.018129354899221</v>
      </c>
      <c r="X53" s="9">
        <v>4.68423287031862</v>
      </c>
      <c r="Y53" s="10">
        <v>187.3693148127448</v>
      </c>
      <c r="Z53" s="10" t="s">
        <v>611</v>
      </c>
      <c r="AA53" s="11">
        <v>90</v>
      </c>
      <c r="AB53" s="11" t="s">
        <v>612</v>
      </c>
      <c r="AC53" s="102" t="s">
        <v>613</v>
      </c>
      <c r="AD53" s="5" t="s">
        <v>386</v>
      </c>
    </row>
    <row r="54" spans="1:30" s="16" customFormat="1" ht="76.5" customHeight="1">
      <c r="A54" s="3" t="s">
        <v>149</v>
      </c>
      <c r="B54" s="4" t="s">
        <v>150</v>
      </c>
      <c r="C54" s="5" t="s">
        <v>151</v>
      </c>
      <c r="D54" s="5" t="s">
        <v>292</v>
      </c>
      <c r="E54" s="12">
        <v>0</v>
      </c>
      <c r="F54" s="12">
        <v>0</v>
      </c>
      <c r="G54" s="12">
        <v>0</v>
      </c>
      <c r="H54" s="12">
        <v>0</v>
      </c>
      <c r="I54" s="9" t="s">
        <v>607</v>
      </c>
      <c r="J54" s="5" t="s">
        <v>690</v>
      </c>
      <c r="K54" s="7">
        <v>0.4736804590103212</v>
      </c>
      <c r="L54" s="7">
        <v>1.122798125061502</v>
      </c>
      <c r="M54" s="7">
        <v>9.350803135277822</v>
      </c>
      <c r="N54" s="7">
        <v>9.350803135277822</v>
      </c>
      <c r="O54" s="93" t="s">
        <v>775</v>
      </c>
      <c r="P54" s="14" t="s">
        <v>12</v>
      </c>
      <c r="Q54" s="4" t="s">
        <v>152</v>
      </c>
      <c r="R54" s="8" t="s">
        <v>330</v>
      </c>
      <c r="S54" s="8" t="s">
        <v>331</v>
      </c>
      <c r="T54" s="18" t="s">
        <v>332</v>
      </c>
      <c r="U54" s="9">
        <v>2.28001805744</v>
      </c>
      <c r="V54" s="9">
        <v>0.21252783943423</v>
      </c>
      <c r="W54" s="9">
        <v>9.3213226421924</v>
      </c>
      <c r="X54" s="9">
        <v>2.06749021800577</v>
      </c>
      <c r="Y54" s="10">
        <v>82.6996087202308</v>
      </c>
      <c r="Z54" s="10" t="s">
        <v>611</v>
      </c>
      <c r="AA54" s="11">
        <v>32</v>
      </c>
      <c r="AB54" s="11" t="s">
        <v>612</v>
      </c>
      <c r="AC54" s="102" t="s">
        <v>613</v>
      </c>
      <c r="AD54" s="5" t="s">
        <v>386</v>
      </c>
    </row>
    <row r="55" spans="1:30" s="16" customFormat="1" ht="106.5" customHeight="1">
      <c r="A55" s="3" t="s">
        <v>159</v>
      </c>
      <c r="B55" s="4" t="s">
        <v>160</v>
      </c>
      <c r="C55" s="5" t="s">
        <v>623</v>
      </c>
      <c r="D55" s="5" t="s">
        <v>292</v>
      </c>
      <c r="E55" s="12">
        <v>0</v>
      </c>
      <c r="F55" s="12">
        <v>0</v>
      </c>
      <c r="G55" s="12">
        <v>0</v>
      </c>
      <c r="H55" s="12">
        <v>0</v>
      </c>
      <c r="I55" s="9" t="s">
        <v>607</v>
      </c>
      <c r="J55" s="5" t="s">
        <v>690</v>
      </c>
      <c r="K55" s="7">
        <v>0</v>
      </c>
      <c r="L55" s="7">
        <v>0</v>
      </c>
      <c r="M55" s="7">
        <v>10.50477798964067</v>
      </c>
      <c r="N55" s="7">
        <v>10.50477798964067</v>
      </c>
      <c r="O55" s="93" t="s">
        <v>777</v>
      </c>
      <c r="P55" s="14" t="s">
        <v>12</v>
      </c>
      <c r="Q55" s="8" t="s">
        <v>610</v>
      </c>
      <c r="R55" s="8" t="s">
        <v>425</v>
      </c>
      <c r="S55" s="8" t="s">
        <v>702</v>
      </c>
      <c r="T55" s="18" t="s">
        <v>426</v>
      </c>
      <c r="U55" s="9">
        <v>0.905803346959</v>
      </c>
      <c r="V55" s="9">
        <v>0.094865133614116</v>
      </c>
      <c r="W55" s="9">
        <v>10.473038538950103</v>
      </c>
      <c r="X55" s="9">
        <v>0.810938213344884</v>
      </c>
      <c r="Y55" s="10">
        <v>32.43752853379536</v>
      </c>
      <c r="Z55" s="10" t="s">
        <v>611</v>
      </c>
      <c r="AA55" s="11">
        <v>12</v>
      </c>
      <c r="AB55" s="11" t="s">
        <v>612</v>
      </c>
      <c r="AC55" s="102" t="s">
        <v>613</v>
      </c>
      <c r="AD55" s="5" t="s">
        <v>6</v>
      </c>
    </row>
    <row r="56" spans="1:30" s="16" customFormat="1" ht="73.5" customHeight="1">
      <c r="A56" s="3" t="s">
        <v>165</v>
      </c>
      <c r="B56" s="4" t="s">
        <v>166</v>
      </c>
      <c r="C56" s="5" t="s">
        <v>623</v>
      </c>
      <c r="D56" s="5" t="s">
        <v>292</v>
      </c>
      <c r="E56" s="12">
        <v>0</v>
      </c>
      <c r="F56" s="12">
        <v>0</v>
      </c>
      <c r="G56" s="12">
        <v>0</v>
      </c>
      <c r="H56" s="12">
        <v>0</v>
      </c>
      <c r="I56" s="9" t="s">
        <v>607</v>
      </c>
      <c r="J56" s="5" t="s">
        <v>690</v>
      </c>
      <c r="K56" s="7">
        <v>4.933508627686641</v>
      </c>
      <c r="L56" s="7">
        <v>6.416748468294428</v>
      </c>
      <c r="M56" s="7">
        <v>12.77515658083803</v>
      </c>
      <c r="N56" s="7">
        <v>12.77515658083803</v>
      </c>
      <c r="O56" s="4" t="s">
        <v>167</v>
      </c>
      <c r="P56" s="14" t="s">
        <v>12</v>
      </c>
      <c r="Q56" s="8" t="s">
        <v>610</v>
      </c>
      <c r="R56" s="8" t="s">
        <v>330</v>
      </c>
      <c r="S56" s="8" t="s">
        <v>331</v>
      </c>
      <c r="T56" s="18" t="s">
        <v>332</v>
      </c>
      <c r="U56" s="9">
        <v>1.19583734752</v>
      </c>
      <c r="V56" s="9">
        <v>0.15229226110017</v>
      </c>
      <c r="W56" s="9">
        <v>12.735198596699036</v>
      </c>
      <c r="X56" s="9">
        <v>1.04354508641983</v>
      </c>
      <c r="Y56" s="10">
        <v>41.74180345679319</v>
      </c>
      <c r="Z56" s="10" t="s">
        <v>611</v>
      </c>
      <c r="AA56" s="11">
        <v>20</v>
      </c>
      <c r="AB56" s="11" t="s">
        <v>612</v>
      </c>
      <c r="AC56" s="102" t="s">
        <v>613</v>
      </c>
      <c r="AD56" s="5" t="s">
        <v>735</v>
      </c>
    </row>
    <row r="57" spans="1:30" s="16" customFormat="1" ht="150.75" customHeight="1">
      <c r="A57" s="15" t="s">
        <v>713</v>
      </c>
      <c r="B57" s="19" t="s">
        <v>714</v>
      </c>
      <c r="C57" s="14" t="s">
        <v>715</v>
      </c>
      <c r="D57" s="14" t="s">
        <v>716</v>
      </c>
      <c r="E57" s="9" t="s">
        <v>612</v>
      </c>
      <c r="F57" s="9" t="s">
        <v>612</v>
      </c>
      <c r="G57" s="9" t="s">
        <v>612</v>
      </c>
      <c r="H57" s="9">
        <v>32</v>
      </c>
      <c r="I57" s="9" t="s">
        <v>607</v>
      </c>
      <c r="J57" s="14" t="s">
        <v>717</v>
      </c>
      <c r="K57" s="17">
        <v>18.658125481632496</v>
      </c>
      <c r="L57" s="17">
        <v>31.58095980953326</v>
      </c>
      <c r="M57" s="17">
        <v>54.945303248770905</v>
      </c>
      <c r="N57" s="17">
        <v>54.945303248770905</v>
      </c>
      <c r="O57" s="19" t="s">
        <v>718</v>
      </c>
      <c r="P57" s="14" t="s">
        <v>12</v>
      </c>
      <c r="Q57" s="20" t="s">
        <v>610</v>
      </c>
      <c r="R57" s="20" t="s">
        <v>330</v>
      </c>
      <c r="S57" s="20" t="s">
        <v>331</v>
      </c>
      <c r="T57" s="48" t="s">
        <v>332</v>
      </c>
      <c r="U57" s="9">
        <v>1.6416969009699998</v>
      </c>
      <c r="V57" s="9">
        <v>0.8991617999047399</v>
      </c>
      <c r="W57" s="9">
        <v>54.87</v>
      </c>
      <c r="X57" s="9">
        <v>0.7425351010652599</v>
      </c>
      <c r="Y57" s="10">
        <v>29.701404042610395</v>
      </c>
      <c r="Z57" s="10" t="s">
        <v>611</v>
      </c>
      <c r="AA57" s="11">
        <v>25</v>
      </c>
      <c r="AB57" s="11" t="s">
        <v>612</v>
      </c>
      <c r="AC57" s="102" t="s">
        <v>613</v>
      </c>
      <c r="AD57" s="14" t="s">
        <v>786</v>
      </c>
    </row>
    <row r="58" spans="1:30" s="16" customFormat="1" ht="122.25" customHeight="1">
      <c r="A58" s="3" t="s">
        <v>168</v>
      </c>
      <c r="B58" s="4" t="s">
        <v>169</v>
      </c>
      <c r="C58" s="5" t="s">
        <v>170</v>
      </c>
      <c r="D58" s="5" t="s">
        <v>292</v>
      </c>
      <c r="E58" s="12">
        <v>0</v>
      </c>
      <c r="F58" s="12">
        <v>0</v>
      </c>
      <c r="G58" s="12">
        <v>0</v>
      </c>
      <c r="H58" s="12">
        <v>0</v>
      </c>
      <c r="I58" s="9" t="s">
        <v>607</v>
      </c>
      <c r="J58" s="5" t="s">
        <v>778</v>
      </c>
      <c r="K58" s="7">
        <v>1.0034514850355998</v>
      </c>
      <c r="L58" s="7">
        <v>4.0402994331619295</v>
      </c>
      <c r="M58" s="7">
        <v>8.016086001512178</v>
      </c>
      <c r="N58" s="7">
        <v>8.016086001512178</v>
      </c>
      <c r="O58" s="4" t="s">
        <v>171</v>
      </c>
      <c r="P58" s="14" t="s">
        <v>12</v>
      </c>
      <c r="Q58" s="18" t="s">
        <v>172</v>
      </c>
      <c r="R58" s="8" t="s">
        <v>330</v>
      </c>
      <c r="S58" s="8" t="s">
        <v>331</v>
      </c>
      <c r="T58" s="18" t="s">
        <v>332</v>
      </c>
      <c r="U58" s="9">
        <v>1.0518056166599998</v>
      </c>
      <c r="V58" s="9">
        <v>0.084060694664487</v>
      </c>
      <c r="W58" s="9">
        <v>7.992037058275183</v>
      </c>
      <c r="X58" s="9">
        <v>0.9677449219955129</v>
      </c>
      <c r="Y58" s="10">
        <v>38.709796879820516</v>
      </c>
      <c r="Z58" s="10" t="s">
        <v>611</v>
      </c>
      <c r="AA58" s="11">
        <v>20</v>
      </c>
      <c r="AB58" s="11" t="s">
        <v>612</v>
      </c>
      <c r="AC58" s="102" t="s">
        <v>613</v>
      </c>
      <c r="AD58" s="5" t="s">
        <v>736</v>
      </c>
    </row>
    <row r="59" spans="1:30" s="16" customFormat="1" ht="12.75">
      <c r="A59" s="140" t="s">
        <v>173</v>
      </c>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row>
    <row r="60" spans="1:30" s="16" customFormat="1" ht="115.5" customHeight="1">
      <c r="A60" s="15" t="s">
        <v>174</v>
      </c>
      <c r="B60" s="4" t="s">
        <v>175</v>
      </c>
      <c r="C60" s="14" t="s">
        <v>176</v>
      </c>
      <c r="D60" s="5" t="s">
        <v>292</v>
      </c>
      <c r="E60" s="12">
        <v>0</v>
      </c>
      <c r="F60" s="12">
        <v>0</v>
      </c>
      <c r="G60" s="12">
        <v>0</v>
      </c>
      <c r="H60" s="12">
        <v>0</v>
      </c>
      <c r="I60" s="9" t="s">
        <v>607</v>
      </c>
      <c r="J60" s="5" t="s">
        <v>177</v>
      </c>
      <c r="K60" s="7">
        <v>0.9974952049992896</v>
      </c>
      <c r="L60" s="7">
        <v>1.570946993847366</v>
      </c>
      <c r="M60" s="7">
        <v>4.637704979087606</v>
      </c>
      <c r="N60" s="7">
        <v>4.637704979087606</v>
      </c>
      <c r="O60" s="4" t="s">
        <v>178</v>
      </c>
      <c r="P60" s="14" t="s">
        <v>12</v>
      </c>
      <c r="Q60" s="8" t="s">
        <v>610</v>
      </c>
      <c r="R60" s="8" t="s">
        <v>726</v>
      </c>
      <c r="S60" s="8" t="s">
        <v>702</v>
      </c>
      <c r="T60" s="18" t="s">
        <v>727</v>
      </c>
      <c r="U60" s="9">
        <v>11.5790030289</v>
      </c>
      <c r="V60" s="9">
        <v>0.53702835328961</v>
      </c>
      <c r="W60" s="9">
        <v>4.637949847229874</v>
      </c>
      <c r="X60" s="9">
        <v>11.04197467561039</v>
      </c>
      <c r="Y60" s="10">
        <v>441.6789870244156</v>
      </c>
      <c r="Z60" s="10" t="s">
        <v>611</v>
      </c>
      <c r="AA60" s="11">
        <v>250</v>
      </c>
      <c r="AB60" s="11" t="s">
        <v>612</v>
      </c>
      <c r="AC60" s="102" t="s">
        <v>613</v>
      </c>
      <c r="AD60" s="5" t="s">
        <v>737</v>
      </c>
    </row>
    <row r="61" spans="1:30" s="16" customFormat="1" ht="191.25">
      <c r="A61" s="15" t="s">
        <v>719</v>
      </c>
      <c r="B61" s="19" t="s">
        <v>720</v>
      </c>
      <c r="C61" s="14" t="s">
        <v>721</v>
      </c>
      <c r="D61" s="14" t="s">
        <v>722</v>
      </c>
      <c r="E61" s="9">
        <v>0</v>
      </c>
      <c r="F61" s="9">
        <v>0</v>
      </c>
      <c r="G61" s="9">
        <v>0</v>
      </c>
      <c r="H61" s="9">
        <v>0</v>
      </c>
      <c r="I61" s="9" t="s">
        <v>607</v>
      </c>
      <c r="J61" s="54" t="s">
        <v>723</v>
      </c>
      <c r="K61" s="17">
        <v>6.322233716736787</v>
      </c>
      <c r="L61" s="17">
        <v>17.204981041583455</v>
      </c>
      <c r="M61" s="17">
        <v>43.97467540923943</v>
      </c>
      <c r="N61" s="17">
        <v>43.97467540923943</v>
      </c>
      <c r="O61" s="19" t="s">
        <v>724</v>
      </c>
      <c r="P61" s="14" t="s">
        <v>12</v>
      </c>
      <c r="Q61" s="19" t="s">
        <v>725</v>
      </c>
      <c r="R61" s="20" t="s">
        <v>726</v>
      </c>
      <c r="S61" s="20" t="s">
        <v>702</v>
      </c>
      <c r="T61" s="48" t="s">
        <v>727</v>
      </c>
      <c r="U61" s="9">
        <v>4.66470555429</v>
      </c>
      <c r="V61" s="9">
        <v>2.0449933872837</v>
      </c>
      <c r="W61" s="9">
        <v>43.839709998479464</v>
      </c>
      <c r="X61" s="9">
        <v>2.6197121670063</v>
      </c>
      <c r="Y61" s="10">
        <v>104.788486680252</v>
      </c>
      <c r="Z61" s="10" t="s">
        <v>611</v>
      </c>
      <c r="AA61" s="11">
        <v>115</v>
      </c>
      <c r="AB61" s="11" t="s">
        <v>612</v>
      </c>
      <c r="AC61" s="99" t="s">
        <v>207</v>
      </c>
      <c r="AD61" s="14" t="s">
        <v>659</v>
      </c>
    </row>
    <row r="62" spans="1:30" s="16" customFormat="1" ht="142.5" customHeight="1">
      <c r="A62" s="15" t="s">
        <v>728</v>
      </c>
      <c r="B62" s="19" t="s">
        <v>729</v>
      </c>
      <c r="C62" s="14" t="s">
        <v>388</v>
      </c>
      <c r="D62" s="14" t="s">
        <v>722</v>
      </c>
      <c r="E62" s="9">
        <v>0</v>
      </c>
      <c r="F62" s="9">
        <v>0</v>
      </c>
      <c r="G62" s="9">
        <v>0</v>
      </c>
      <c r="H62" s="9">
        <v>0</v>
      </c>
      <c r="I62" s="9" t="s">
        <v>607</v>
      </c>
      <c r="J62" s="54" t="s">
        <v>389</v>
      </c>
      <c r="K62" s="17">
        <v>4.79897434754124</v>
      </c>
      <c r="L62" s="17">
        <v>9.033872239374116</v>
      </c>
      <c r="M62" s="17">
        <v>27.913292579666866</v>
      </c>
      <c r="N62" s="17">
        <v>27.913292579666866</v>
      </c>
      <c r="O62" s="19" t="s">
        <v>390</v>
      </c>
      <c r="P62" s="14" t="s">
        <v>12</v>
      </c>
      <c r="Q62" s="19" t="s">
        <v>725</v>
      </c>
      <c r="R62" s="20" t="s">
        <v>726</v>
      </c>
      <c r="S62" s="20" t="s">
        <v>702</v>
      </c>
      <c r="T62" s="48" t="s">
        <v>727</v>
      </c>
      <c r="U62" s="9">
        <v>3.08400343522</v>
      </c>
      <c r="V62" s="9">
        <v>0.8577594209177599</v>
      </c>
      <c r="W62" s="9">
        <v>27.81317981432699</v>
      </c>
      <c r="X62" s="9">
        <v>2.22624401430224</v>
      </c>
      <c r="Y62" s="10">
        <v>89.04976057208961</v>
      </c>
      <c r="Z62" s="10" t="s">
        <v>611</v>
      </c>
      <c r="AA62" s="11">
        <v>100</v>
      </c>
      <c r="AB62" s="11" t="s">
        <v>612</v>
      </c>
      <c r="AC62" s="99" t="s">
        <v>207</v>
      </c>
      <c r="AD62" s="14" t="s">
        <v>660</v>
      </c>
    </row>
    <row r="63" spans="1:30" s="16" customFormat="1" ht="90">
      <c r="A63" s="15" t="s">
        <v>391</v>
      </c>
      <c r="B63" s="19" t="s">
        <v>392</v>
      </c>
      <c r="C63" s="14" t="s">
        <v>393</v>
      </c>
      <c r="D63" s="14" t="s">
        <v>292</v>
      </c>
      <c r="E63" s="9">
        <v>0</v>
      </c>
      <c r="F63" s="9">
        <v>0</v>
      </c>
      <c r="G63" s="9">
        <v>0</v>
      </c>
      <c r="H63" s="9">
        <v>0</v>
      </c>
      <c r="I63" s="9" t="s">
        <v>607</v>
      </c>
      <c r="J63" s="54" t="s">
        <v>394</v>
      </c>
      <c r="K63" s="17">
        <v>2.031820376466098</v>
      </c>
      <c r="L63" s="17">
        <v>7.839467600800458</v>
      </c>
      <c r="M63" s="17">
        <v>24.569153250997793</v>
      </c>
      <c r="N63" s="17">
        <v>24.569153250997793</v>
      </c>
      <c r="O63" s="95" t="s">
        <v>661</v>
      </c>
      <c r="P63" s="14" t="s">
        <v>12</v>
      </c>
      <c r="Q63" s="19" t="s">
        <v>725</v>
      </c>
      <c r="R63" s="20" t="s">
        <v>726</v>
      </c>
      <c r="S63" s="20" t="s">
        <v>702</v>
      </c>
      <c r="T63" s="48" t="s">
        <v>727</v>
      </c>
      <c r="U63" s="9">
        <v>2.0735894380484563</v>
      </c>
      <c r="V63" s="9">
        <v>0.50743189005898</v>
      </c>
      <c r="W63" s="9">
        <v>24.47118415767713</v>
      </c>
      <c r="X63" s="9">
        <v>1.5661575479894763</v>
      </c>
      <c r="Y63" s="10">
        <v>62.64630191957905</v>
      </c>
      <c r="Z63" s="10" t="s">
        <v>130</v>
      </c>
      <c r="AA63" s="11" t="s">
        <v>612</v>
      </c>
      <c r="AB63" s="11">
        <v>2</v>
      </c>
      <c r="AC63" s="99" t="s">
        <v>207</v>
      </c>
      <c r="AD63" s="14" t="s">
        <v>662</v>
      </c>
    </row>
    <row r="64" spans="1:30" s="16" customFormat="1" ht="92.25" customHeight="1">
      <c r="A64" s="3" t="s">
        <v>179</v>
      </c>
      <c r="B64" s="4" t="s">
        <v>180</v>
      </c>
      <c r="C64" s="5" t="s">
        <v>181</v>
      </c>
      <c r="D64" s="5" t="s">
        <v>292</v>
      </c>
      <c r="E64" s="12">
        <v>0</v>
      </c>
      <c r="F64" s="12">
        <v>0</v>
      </c>
      <c r="G64" s="12">
        <v>0</v>
      </c>
      <c r="H64" s="12">
        <v>0</v>
      </c>
      <c r="I64" s="9" t="s">
        <v>607</v>
      </c>
      <c r="J64" s="5" t="s">
        <v>690</v>
      </c>
      <c r="K64" s="7">
        <v>0.5092604900118788</v>
      </c>
      <c r="L64" s="7">
        <v>0.6886561599578104</v>
      </c>
      <c r="M64" s="7">
        <v>2.0780821259171316</v>
      </c>
      <c r="N64" s="7">
        <v>2.0780821259171316</v>
      </c>
      <c r="O64" s="4" t="s">
        <v>182</v>
      </c>
      <c r="P64" s="14" t="s">
        <v>12</v>
      </c>
      <c r="Q64" s="95" t="s">
        <v>183</v>
      </c>
      <c r="R64" s="105" t="s">
        <v>726</v>
      </c>
      <c r="S64" s="105" t="s">
        <v>702</v>
      </c>
      <c r="T64" s="96" t="s">
        <v>727</v>
      </c>
      <c r="U64" s="9">
        <v>2.296940239</v>
      </c>
      <c r="V64" s="9">
        <v>0.047824324109273</v>
      </c>
      <c r="W64" s="9">
        <v>2.082088305880082</v>
      </c>
      <c r="X64" s="9">
        <v>2.249115914890727</v>
      </c>
      <c r="Y64" s="10">
        <v>89.96463659562907</v>
      </c>
      <c r="Z64" s="10" t="s">
        <v>130</v>
      </c>
      <c r="AA64" s="11" t="s">
        <v>612</v>
      </c>
      <c r="AB64" s="11">
        <v>2</v>
      </c>
      <c r="AC64" s="102" t="s">
        <v>613</v>
      </c>
      <c r="AD64" s="5" t="s">
        <v>738</v>
      </c>
    </row>
    <row r="65" spans="1:30" s="16" customFormat="1" ht="12.75">
      <c r="A65" s="140" t="s">
        <v>184</v>
      </c>
      <c r="B65" s="130"/>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row>
    <row r="66" spans="1:30" s="16" customFormat="1" ht="180" customHeight="1">
      <c r="A66" s="15" t="s">
        <v>395</v>
      </c>
      <c r="B66" s="19" t="s">
        <v>396</v>
      </c>
      <c r="C66" s="14" t="s">
        <v>397</v>
      </c>
      <c r="D66" s="14" t="s">
        <v>398</v>
      </c>
      <c r="E66" s="9">
        <f>'[1]Hyder_Calcs'!D1322</f>
        <v>0</v>
      </c>
      <c r="F66" s="9">
        <f>'[1]Hyder_Calcs'!F1322</f>
        <v>0</v>
      </c>
      <c r="G66" s="9">
        <f>'[1]Hyder_Calcs'!H1322</f>
        <v>0</v>
      </c>
      <c r="H66" s="9">
        <v>0</v>
      </c>
      <c r="I66" s="9" t="s">
        <v>607</v>
      </c>
      <c r="J66" s="14" t="s">
        <v>787</v>
      </c>
      <c r="K66" s="17">
        <f>'[1]Hyder_Calcs'!J1322</f>
        <v>0</v>
      </c>
      <c r="L66" s="17">
        <f>'[1]Hyder_Calcs'!L1322</f>
        <v>0</v>
      </c>
      <c r="M66" s="17">
        <f>'[1]Hyder_Calcs'!N1322</f>
        <v>0.1036768384284221</v>
      </c>
      <c r="N66" s="17">
        <f>M66</f>
        <v>0.1036768384284221</v>
      </c>
      <c r="O66" s="19" t="s">
        <v>399</v>
      </c>
      <c r="P66" s="14" t="s">
        <v>12</v>
      </c>
      <c r="Q66" s="20" t="s">
        <v>610</v>
      </c>
      <c r="R66" s="20" t="str">
        <f>'[1]Hyder_Calcs'!P1320</f>
        <v>M4</v>
      </c>
      <c r="S66" s="20" t="str">
        <f>'[1]Hyder_Calcs'!Q1320</f>
        <v>MINOR</v>
      </c>
      <c r="T66" s="18" t="s">
        <v>332</v>
      </c>
      <c r="U66" s="22">
        <v>6.645820588259999</v>
      </c>
      <c r="V66" s="9">
        <v>0.64245201983619</v>
      </c>
      <c r="W66" s="9">
        <v>9.6670081791118</v>
      </c>
      <c r="X66" s="9">
        <v>6.003368568423809</v>
      </c>
      <c r="Y66" s="10">
        <v>240.13474273695238</v>
      </c>
      <c r="Z66" s="10" t="s">
        <v>611</v>
      </c>
      <c r="AA66" s="11" t="s">
        <v>400</v>
      </c>
      <c r="AB66" s="11" t="s">
        <v>612</v>
      </c>
      <c r="AC66" s="102" t="s">
        <v>118</v>
      </c>
      <c r="AD66" s="14" t="s">
        <v>788</v>
      </c>
    </row>
    <row r="67" spans="1:30" s="16" customFormat="1" ht="114.75">
      <c r="A67" s="3" t="s">
        <v>401</v>
      </c>
      <c r="B67" s="4" t="s">
        <v>402</v>
      </c>
      <c r="C67" s="5" t="s">
        <v>403</v>
      </c>
      <c r="D67" s="14" t="s">
        <v>404</v>
      </c>
      <c r="E67" s="6">
        <v>0</v>
      </c>
      <c r="F67" s="6">
        <v>0</v>
      </c>
      <c r="G67" s="6">
        <v>0</v>
      </c>
      <c r="H67" s="9">
        <v>0</v>
      </c>
      <c r="I67" s="9" t="s">
        <v>607</v>
      </c>
      <c r="J67" s="5" t="s">
        <v>663</v>
      </c>
      <c r="K67" s="7">
        <v>0</v>
      </c>
      <c r="L67" s="7">
        <v>0</v>
      </c>
      <c r="M67" s="7">
        <v>0.07451596312737485</v>
      </c>
      <c r="N67" s="7">
        <v>0.07451596312737485</v>
      </c>
      <c r="O67" s="4" t="s">
        <v>405</v>
      </c>
      <c r="P67" s="14" t="s">
        <v>406</v>
      </c>
      <c r="Q67" s="8" t="s">
        <v>610</v>
      </c>
      <c r="R67" s="8" t="s">
        <v>330</v>
      </c>
      <c r="S67" s="8" t="s">
        <v>331</v>
      </c>
      <c r="T67" s="18" t="s">
        <v>332</v>
      </c>
      <c r="U67" s="9">
        <v>21.7248258099</v>
      </c>
      <c r="V67" s="9">
        <v>0.016130825211573</v>
      </c>
      <c r="W67" s="9">
        <v>0.07425065384976383</v>
      </c>
      <c r="X67" s="9">
        <v>21.708694984688428</v>
      </c>
      <c r="Y67" s="10">
        <v>868.3477993875372</v>
      </c>
      <c r="Z67" s="10" t="s">
        <v>611</v>
      </c>
      <c r="AA67" s="11">
        <v>600</v>
      </c>
      <c r="AB67" s="11" t="s">
        <v>612</v>
      </c>
      <c r="AC67" s="102" t="s">
        <v>613</v>
      </c>
      <c r="AD67" s="5" t="s">
        <v>7</v>
      </c>
    </row>
    <row r="68" spans="1:30" s="16" customFormat="1" ht="76.5">
      <c r="A68" s="3" t="s">
        <v>191</v>
      </c>
      <c r="B68" s="4" t="s">
        <v>192</v>
      </c>
      <c r="C68" s="5" t="s">
        <v>779</v>
      </c>
      <c r="D68" s="5" t="s">
        <v>292</v>
      </c>
      <c r="E68" s="12">
        <v>0</v>
      </c>
      <c r="F68" s="12">
        <v>0</v>
      </c>
      <c r="G68" s="12">
        <v>0</v>
      </c>
      <c r="H68" s="12">
        <v>0</v>
      </c>
      <c r="I68" s="9" t="s">
        <v>607</v>
      </c>
      <c r="J68" s="5" t="s">
        <v>193</v>
      </c>
      <c r="K68" s="7">
        <v>0.008644543356906145</v>
      </c>
      <c r="L68" s="7">
        <v>0.3186267251628212</v>
      </c>
      <c r="M68" s="7">
        <v>8.966363073029141</v>
      </c>
      <c r="N68" s="7">
        <v>8.966363073029141</v>
      </c>
      <c r="O68" s="93" t="s">
        <v>780</v>
      </c>
      <c r="P68" s="4" t="s">
        <v>194</v>
      </c>
      <c r="Q68" s="8" t="s">
        <v>610</v>
      </c>
      <c r="R68" s="8" t="s">
        <v>425</v>
      </c>
      <c r="S68" s="8" t="s">
        <v>702</v>
      </c>
      <c r="T68" s="18" t="s">
        <v>426</v>
      </c>
      <c r="U68" s="9">
        <v>4.34329917079</v>
      </c>
      <c r="V68" s="9">
        <v>0.38820017964292003</v>
      </c>
      <c r="W68" s="9">
        <v>8.937910200929368</v>
      </c>
      <c r="X68" s="9">
        <v>3.95509899114708</v>
      </c>
      <c r="Y68" s="10">
        <v>158.2039596458832</v>
      </c>
      <c r="Z68" s="10" t="s">
        <v>611</v>
      </c>
      <c r="AA68" s="11">
        <v>150</v>
      </c>
      <c r="AB68" s="11" t="s">
        <v>612</v>
      </c>
      <c r="AC68" s="102" t="s">
        <v>613</v>
      </c>
      <c r="AD68" s="5" t="s">
        <v>386</v>
      </c>
    </row>
    <row r="69" spans="1:30" s="16" customFormat="1" ht="82.5" customHeight="1">
      <c r="A69" s="15" t="s">
        <v>195</v>
      </c>
      <c r="B69" s="4" t="s">
        <v>196</v>
      </c>
      <c r="C69" s="5" t="s">
        <v>197</v>
      </c>
      <c r="D69" s="5" t="s">
        <v>292</v>
      </c>
      <c r="E69" s="12">
        <v>0</v>
      </c>
      <c r="F69" s="12">
        <v>0</v>
      </c>
      <c r="G69" s="12">
        <v>0</v>
      </c>
      <c r="H69" s="12">
        <v>0</v>
      </c>
      <c r="I69" s="9" t="s">
        <v>607</v>
      </c>
      <c r="J69" s="14" t="s">
        <v>198</v>
      </c>
      <c r="K69" s="7">
        <v>0.5143075335206128</v>
      </c>
      <c r="L69" s="7">
        <v>0.9115061326262046</v>
      </c>
      <c r="M69" s="7">
        <v>4.055469492259056</v>
      </c>
      <c r="N69" s="7">
        <v>4.055469492259056</v>
      </c>
      <c r="O69" s="4" t="s">
        <v>8</v>
      </c>
      <c r="P69" s="14" t="s">
        <v>12</v>
      </c>
      <c r="Q69" s="8" t="s">
        <v>610</v>
      </c>
      <c r="R69" s="8" t="s">
        <v>425</v>
      </c>
      <c r="S69" s="8" t="s">
        <v>702</v>
      </c>
      <c r="T69" s="18" t="s">
        <v>426</v>
      </c>
      <c r="U69" s="9">
        <v>3.65145879524</v>
      </c>
      <c r="V69" s="9">
        <v>0.14763948395275</v>
      </c>
      <c r="W69" s="9">
        <v>4.0433013825929285</v>
      </c>
      <c r="X69" s="9">
        <v>3.5038193112872498</v>
      </c>
      <c r="Y69" s="10">
        <v>140.15277245149</v>
      </c>
      <c r="Z69" s="10" t="s">
        <v>611</v>
      </c>
      <c r="AA69" s="11">
        <v>100</v>
      </c>
      <c r="AB69" s="11" t="s">
        <v>612</v>
      </c>
      <c r="AC69" s="102" t="s">
        <v>613</v>
      </c>
      <c r="AD69" s="5" t="s">
        <v>739</v>
      </c>
    </row>
    <row r="70" spans="1:30" s="16" customFormat="1" ht="76.5" customHeight="1">
      <c r="A70" s="3" t="s">
        <v>199</v>
      </c>
      <c r="B70" s="4" t="s">
        <v>200</v>
      </c>
      <c r="C70" s="5" t="s">
        <v>201</v>
      </c>
      <c r="D70" s="5" t="s">
        <v>292</v>
      </c>
      <c r="E70" s="12">
        <v>0</v>
      </c>
      <c r="F70" s="12">
        <v>0</v>
      </c>
      <c r="G70" s="12">
        <v>0</v>
      </c>
      <c r="H70" s="12">
        <v>0</v>
      </c>
      <c r="I70" s="9" t="s">
        <v>607</v>
      </c>
      <c r="J70" s="14" t="s">
        <v>198</v>
      </c>
      <c r="K70" s="7">
        <v>0.6856914702359418</v>
      </c>
      <c r="L70" s="7">
        <v>1.1426679323671989</v>
      </c>
      <c r="M70" s="7">
        <v>3.7515183951469613</v>
      </c>
      <c r="N70" s="7">
        <v>3.7515183951469613</v>
      </c>
      <c r="O70" s="93" t="s">
        <v>740</v>
      </c>
      <c r="P70" s="14" t="s">
        <v>12</v>
      </c>
      <c r="Q70" s="8" t="s">
        <v>610</v>
      </c>
      <c r="R70" s="8" t="s">
        <v>425</v>
      </c>
      <c r="S70" s="8" t="s">
        <v>702</v>
      </c>
      <c r="T70" s="18" t="s">
        <v>426</v>
      </c>
      <c r="U70" s="9">
        <v>9.96857234444</v>
      </c>
      <c r="V70" s="9">
        <v>0.3728249765262</v>
      </c>
      <c r="W70" s="9">
        <v>3.740003720132946</v>
      </c>
      <c r="X70" s="9">
        <v>9.5957473679138</v>
      </c>
      <c r="Y70" s="10">
        <v>383.829894716552</v>
      </c>
      <c r="Z70" s="10" t="s">
        <v>611</v>
      </c>
      <c r="AA70" s="11">
        <v>230</v>
      </c>
      <c r="AB70" s="11" t="s">
        <v>612</v>
      </c>
      <c r="AC70" s="102" t="s">
        <v>613</v>
      </c>
      <c r="AD70" s="5" t="s">
        <v>734</v>
      </c>
    </row>
    <row r="71" spans="1:30" s="16" customFormat="1" ht="138" customHeight="1">
      <c r="A71" s="15" t="s">
        <v>202</v>
      </c>
      <c r="B71" s="19" t="s">
        <v>203</v>
      </c>
      <c r="C71" s="14" t="s">
        <v>204</v>
      </c>
      <c r="D71" s="5" t="s">
        <v>292</v>
      </c>
      <c r="E71" s="12">
        <v>0</v>
      </c>
      <c r="F71" s="12">
        <v>0</v>
      </c>
      <c r="G71" s="12">
        <v>0</v>
      </c>
      <c r="H71" s="12">
        <v>0</v>
      </c>
      <c r="I71" s="9" t="s">
        <v>607</v>
      </c>
      <c r="J71" s="14" t="s">
        <v>205</v>
      </c>
      <c r="K71" s="17">
        <v>0</v>
      </c>
      <c r="L71" s="17">
        <v>1.5485745247283458</v>
      </c>
      <c r="M71" s="17">
        <v>3.2403556109063656</v>
      </c>
      <c r="N71" s="17">
        <v>3.2403556109063656</v>
      </c>
      <c r="O71" s="95" t="s">
        <v>642</v>
      </c>
      <c r="P71" s="14" t="s">
        <v>206</v>
      </c>
      <c r="Q71" s="20" t="s">
        <v>610</v>
      </c>
      <c r="R71" s="20" t="s">
        <v>726</v>
      </c>
      <c r="S71" s="20" t="s">
        <v>702</v>
      </c>
      <c r="T71" s="48" t="s">
        <v>727</v>
      </c>
      <c r="U71" s="9">
        <v>1.44734730435</v>
      </c>
      <c r="V71" s="9">
        <v>0.046745705907974</v>
      </c>
      <c r="W71" s="9">
        <v>3.2297504384386424</v>
      </c>
      <c r="X71" s="9">
        <v>1.4006015984420261</v>
      </c>
      <c r="Y71" s="10">
        <v>56.02406393768105</v>
      </c>
      <c r="Z71" s="10" t="s">
        <v>611</v>
      </c>
      <c r="AA71" s="11">
        <v>120</v>
      </c>
      <c r="AB71" s="11" t="s">
        <v>612</v>
      </c>
      <c r="AC71" s="101" t="s">
        <v>207</v>
      </c>
      <c r="AD71" s="14" t="s">
        <v>741</v>
      </c>
    </row>
    <row r="72" spans="1:30" s="16" customFormat="1" ht="237" customHeight="1">
      <c r="A72" s="3" t="s">
        <v>407</v>
      </c>
      <c r="B72" s="4" t="s">
        <v>408</v>
      </c>
      <c r="C72" s="5" t="s">
        <v>409</v>
      </c>
      <c r="D72" s="14" t="s">
        <v>410</v>
      </c>
      <c r="E72" s="6">
        <v>0</v>
      </c>
      <c r="F72" s="6">
        <v>0</v>
      </c>
      <c r="G72" s="6">
        <v>0</v>
      </c>
      <c r="H72" s="9">
        <v>0</v>
      </c>
      <c r="I72" s="9" t="s">
        <v>607</v>
      </c>
      <c r="J72" s="5" t="s">
        <v>411</v>
      </c>
      <c r="K72" s="7">
        <v>0.14265354991510895</v>
      </c>
      <c r="L72" s="7">
        <v>0.2110717455591304</v>
      </c>
      <c r="M72" s="7">
        <v>5.34226822860866</v>
      </c>
      <c r="N72" s="7">
        <v>5.34226822860866</v>
      </c>
      <c r="O72" s="4" t="s">
        <v>412</v>
      </c>
      <c r="P72" s="14" t="s">
        <v>413</v>
      </c>
      <c r="Q72" s="4" t="s">
        <v>414</v>
      </c>
      <c r="R72" s="8" t="s">
        <v>330</v>
      </c>
      <c r="S72" s="8" t="s">
        <v>331</v>
      </c>
      <c r="T72" s="18" t="s">
        <v>332</v>
      </c>
      <c r="U72" s="9">
        <v>7.009990291829999</v>
      </c>
      <c r="V72" s="9">
        <v>0.3733421951762</v>
      </c>
      <c r="W72" s="9">
        <v>5.325858947498439</v>
      </c>
      <c r="X72" s="9">
        <v>6.6366480966538</v>
      </c>
      <c r="Y72" s="10">
        <v>265.46592386615197</v>
      </c>
      <c r="Z72" s="10" t="s">
        <v>611</v>
      </c>
      <c r="AA72" s="11">
        <v>175</v>
      </c>
      <c r="AB72" s="11" t="s">
        <v>612</v>
      </c>
      <c r="AC72" s="102" t="s">
        <v>613</v>
      </c>
      <c r="AD72" s="14" t="s">
        <v>789</v>
      </c>
    </row>
    <row r="73" spans="1:30" s="16" customFormat="1" ht="145.5" customHeight="1">
      <c r="A73" s="15" t="s">
        <v>208</v>
      </c>
      <c r="B73" s="19" t="s">
        <v>209</v>
      </c>
      <c r="C73" s="14" t="s">
        <v>210</v>
      </c>
      <c r="D73" s="5" t="s">
        <v>292</v>
      </c>
      <c r="E73" s="12">
        <v>0</v>
      </c>
      <c r="F73" s="12">
        <v>0</v>
      </c>
      <c r="G73" s="12">
        <v>0</v>
      </c>
      <c r="H73" s="12">
        <v>0</v>
      </c>
      <c r="I73" s="9" t="s">
        <v>607</v>
      </c>
      <c r="J73" s="14" t="s">
        <v>211</v>
      </c>
      <c r="K73" s="17">
        <v>7.001022427238711</v>
      </c>
      <c r="L73" s="17">
        <v>8.363956039688693</v>
      </c>
      <c r="M73" s="17">
        <v>12.261366086488609</v>
      </c>
      <c r="N73" s="17">
        <v>12.261366086488609</v>
      </c>
      <c r="O73" s="19" t="s">
        <v>212</v>
      </c>
      <c r="P73" s="14" t="s">
        <v>12</v>
      </c>
      <c r="Q73" s="20" t="s">
        <v>610</v>
      </c>
      <c r="R73" s="20" t="s">
        <v>425</v>
      </c>
      <c r="S73" s="20" t="s">
        <v>702</v>
      </c>
      <c r="T73" s="48" t="s">
        <v>426</v>
      </c>
      <c r="U73" s="9">
        <v>2.132207408973322</v>
      </c>
      <c r="V73" s="9">
        <v>0.26493248770187</v>
      </c>
      <c r="W73" s="9">
        <v>12.425268132307894</v>
      </c>
      <c r="X73" s="9">
        <v>1.8672749212714521</v>
      </c>
      <c r="Y73" s="10">
        <v>74.69099685085808</v>
      </c>
      <c r="Z73" s="10" t="s">
        <v>130</v>
      </c>
      <c r="AA73" s="11" t="s">
        <v>612</v>
      </c>
      <c r="AB73" s="11">
        <v>2</v>
      </c>
      <c r="AC73" s="101" t="s">
        <v>207</v>
      </c>
      <c r="AD73" s="14" t="s">
        <v>742</v>
      </c>
    </row>
    <row r="74" spans="1:30" s="16" customFormat="1" ht="109.5" customHeight="1">
      <c r="A74" s="15" t="s">
        <v>415</v>
      </c>
      <c r="B74" s="19" t="s">
        <v>214</v>
      </c>
      <c r="C74" s="14" t="s">
        <v>416</v>
      </c>
      <c r="D74" s="14" t="s">
        <v>373</v>
      </c>
      <c r="E74" s="9">
        <v>0</v>
      </c>
      <c r="F74" s="9">
        <v>0</v>
      </c>
      <c r="G74" s="9">
        <v>0</v>
      </c>
      <c r="H74" s="9">
        <v>0</v>
      </c>
      <c r="I74" s="9" t="s">
        <v>607</v>
      </c>
      <c r="J74" s="14" t="s">
        <v>417</v>
      </c>
      <c r="K74" s="17">
        <v>0</v>
      </c>
      <c r="L74" s="17">
        <v>0</v>
      </c>
      <c r="M74" s="17">
        <v>2.5370866319406638</v>
      </c>
      <c r="N74" s="17">
        <v>2.5370866319406638</v>
      </c>
      <c r="O74" s="19" t="s">
        <v>418</v>
      </c>
      <c r="P74" s="14" t="s">
        <v>12</v>
      </c>
      <c r="Q74" s="19" t="s">
        <v>419</v>
      </c>
      <c r="R74" s="20" t="s">
        <v>330</v>
      </c>
      <c r="S74" s="20" t="s">
        <v>331</v>
      </c>
      <c r="T74" s="48" t="s">
        <v>332</v>
      </c>
      <c r="U74" s="22">
        <v>10.73</v>
      </c>
      <c r="V74" s="9">
        <v>0.2723</v>
      </c>
      <c r="W74" s="9">
        <v>2.393320144454035</v>
      </c>
      <c r="X74" s="9">
        <v>10.4577</v>
      </c>
      <c r="Y74" s="10">
        <v>418.30800000000005</v>
      </c>
      <c r="Z74" s="10" t="s">
        <v>130</v>
      </c>
      <c r="AA74" s="11" t="s">
        <v>612</v>
      </c>
      <c r="AB74" s="11">
        <v>11</v>
      </c>
      <c r="AC74" s="101" t="s">
        <v>641</v>
      </c>
      <c r="AD74" s="14" t="s">
        <v>790</v>
      </c>
    </row>
    <row r="75" spans="1:30" s="16" customFormat="1" ht="108.75" customHeight="1">
      <c r="A75" s="15" t="s">
        <v>213</v>
      </c>
      <c r="B75" s="19" t="s">
        <v>214</v>
      </c>
      <c r="C75" s="14" t="s">
        <v>623</v>
      </c>
      <c r="D75" s="5" t="s">
        <v>292</v>
      </c>
      <c r="E75" s="12">
        <v>0</v>
      </c>
      <c r="F75" s="12">
        <v>0</v>
      </c>
      <c r="G75" s="12">
        <v>0</v>
      </c>
      <c r="H75" s="12">
        <v>0</v>
      </c>
      <c r="I75" s="9" t="s">
        <v>607</v>
      </c>
      <c r="J75" s="14" t="s">
        <v>690</v>
      </c>
      <c r="K75" s="17">
        <v>1.3007738158408468</v>
      </c>
      <c r="L75" s="17">
        <v>1.4400137760735539</v>
      </c>
      <c r="M75" s="17">
        <v>2.0485877293749195</v>
      </c>
      <c r="N75" s="17">
        <v>2.0485877293749195</v>
      </c>
      <c r="O75" s="19" t="s">
        <v>215</v>
      </c>
      <c r="P75" s="14" t="s">
        <v>12</v>
      </c>
      <c r="Q75" s="20" t="s">
        <v>610</v>
      </c>
      <c r="R75" s="20" t="s">
        <v>726</v>
      </c>
      <c r="S75" s="20" t="s">
        <v>702</v>
      </c>
      <c r="T75" s="48" t="s">
        <v>727</v>
      </c>
      <c r="U75" s="22">
        <v>4.148</v>
      </c>
      <c r="V75" s="9">
        <v>0.08495</v>
      </c>
      <c r="W75" s="9">
        <v>2.0479749276759884</v>
      </c>
      <c r="X75" s="9">
        <v>4.06305</v>
      </c>
      <c r="Y75" s="10">
        <v>162.522</v>
      </c>
      <c r="Z75" s="10" t="s">
        <v>130</v>
      </c>
      <c r="AA75" s="11" t="s">
        <v>612</v>
      </c>
      <c r="AB75" s="23" t="s">
        <v>216</v>
      </c>
      <c r="AC75" s="101" t="s">
        <v>641</v>
      </c>
      <c r="AD75" s="94" t="s">
        <v>743</v>
      </c>
    </row>
    <row r="76" spans="1:30" s="16" customFormat="1" ht="70.5" customHeight="1">
      <c r="A76" s="3" t="s">
        <v>217</v>
      </c>
      <c r="B76" s="4" t="s">
        <v>218</v>
      </c>
      <c r="C76" s="5" t="s">
        <v>623</v>
      </c>
      <c r="D76" s="5" t="s">
        <v>292</v>
      </c>
      <c r="E76" s="12">
        <v>0</v>
      </c>
      <c r="F76" s="12">
        <v>0</v>
      </c>
      <c r="G76" s="12">
        <v>0</v>
      </c>
      <c r="H76" s="12">
        <v>0</v>
      </c>
      <c r="I76" s="9" t="s">
        <v>607</v>
      </c>
      <c r="J76" s="5" t="s">
        <v>690</v>
      </c>
      <c r="K76" s="7">
        <v>0</v>
      </c>
      <c r="L76" s="7">
        <v>0.8266979974259242</v>
      </c>
      <c r="M76" s="7">
        <v>7.18553397399439</v>
      </c>
      <c r="N76" s="7">
        <v>7.18553397399439</v>
      </c>
      <c r="O76" s="93" t="s">
        <v>643</v>
      </c>
      <c r="P76" s="14" t="s">
        <v>12</v>
      </c>
      <c r="Q76" s="8" t="s">
        <v>610</v>
      </c>
      <c r="R76" s="8" t="s">
        <v>347</v>
      </c>
      <c r="S76" s="8" t="s">
        <v>348</v>
      </c>
      <c r="T76" s="18" t="s">
        <v>798</v>
      </c>
      <c r="U76" s="9">
        <v>1.25801683715</v>
      </c>
      <c r="V76" s="9">
        <v>0.090116335870162</v>
      </c>
      <c r="W76" s="9">
        <v>7.163364846079317</v>
      </c>
      <c r="X76" s="9">
        <v>1.167900501279838</v>
      </c>
      <c r="Y76" s="10">
        <v>46.716020051193524</v>
      </c>
      <c r="Z76" s="10" t="s">
        <v>611</v>
      </c>
      <c r="AA76" s="11">
        <v>40</v>
      </c>
      <c r="AB76" s="11" t="s">
        <v>612</v>
      </c>
      <c r="AC76" s="102" t="s">
        <v>613</v>
      </c>
      <c r="AD76" s="5" t="s">
        <v>734</v>
      </c>
    </row>
    <row r="77" spans="1:30" s="16" customFormat="1" ht="73.5" customHeight="1">
      <c r="A77" s="3" t="s">
        <v>219</v>
      </c>
      <c r="B77" s="4" t="s">
        <v>220</v>
      </c>
      <c r="C77" s="5" t="s">
        <v>623</v>
      </c>
      <c r="D77" s="5" t="s">
        <v>292</v>
      </c>
      <c r="E77" s="12">
        <v>0</v>
      </c>
      <c r="F77" s="12">
        <v>0</v>
      </c>
      <c r="G77" s="12">
        <v>0</v>
      </c>
      <c r="H77" s="12">
        <v>0</v>
      </c>
      <c r="I77" s="9" t="s">
        <v>607</v>
      </c>
      <c r="J77" s="5" t="s">
        <v>690</v>
      </c>
      <c r="K77" s="7">
        <v>0</v>
      </c>
      <c r="L77" s="7">
        <v>0.3736773865231325</v>
      </c>
      <c r="M77" s="7">
        <v>1.836154635758663</v>
      </c>
      <c r="N77" s="7">
        <v>1.836154635758663</v>
      </c>
      <c r="O77" s="93" t="s">
        <v>644</v>
      </c>
      <c r="P77" s="14" t="s">
        <v>12</v>
      </c>
      <c r="Q77" s="8" t="s">
        <v>610</v>
      </c>
      <c r="R77" s="8" t="s">
        <v>347</v>
      </c>
      <c r="S77" s="8" t="s">
        <v>348</v>
      </c>
      <c r="T77" s="18" t="s">
        <v>798</v>
      </c>
      <c r="U77" s="9">
        <v>2.63072002897</v>
      </c>
      <c r="V77" s="9">
        <v>0.048175749940534</v>
      </c>
      <c r="W77" s="9">
        <v>1.8312762061341872</v>
      </c>
      <c r="X77" s="9">
        <v>2.5825442790294657</v>
      </c>
      <c r="Y77" s="10">
        <v>103.30177116117864</v>
      </c>
      <c r="Z77" s="10" t="s">
        <v>611</v>
      </c>
      <c r="AA77" s="11">
        <v>30</v>
      </c>
      <c r="AB77" s="11" t="s">
        <v>612</v>
      </c>
      <c r="AC77" s="102" t="s">
        <v>613</v>
      </c>
      <c r="AD77" s="5" t="s">
        <v>734</v>
      </c>
    </row>
    <row r="78" spans="1:30" s="16" customFormat="1" ht="69.75" customHeight="1">
      <c r="A78" s="3" t="s">
        <v>221</v>
      </c>
      <c r="B78" s="4" t="s">
        <v>222</v>
      </c>
      <c r="C78" s="5" t="s">
        <v>623</v>
      </c>
      <c r="D78" s="5" t="s">
        <v>292</v>
      </c>
      <c r="E78" s="12">
        <v>0</v>
      </c>
      <c r="F78" s="12">
        <v>0</v>
      </c>
      <c r="G78" s="12">
        <v>0</v>
      </c>
      <c r="H78" s="12">
        <v>0</v>
      </c>
      <c r="I78" s="9" t="s">
        <v>607</v>
      </c>
      <c r="J78" s="5" t="s">
        <v>690</v>
      </c>
      <c r="K78" s="7">
        <v>0</v>
      </c>
      <c r="L78" s="7">
        <v>0.015268127142861859</v>
      </c>
      <c r="M78" s="7">
        <v>3.0504246451297807</v>
      </c>
      <c r="N78" s="7">
        <v>3.0504246451297807</v>
      </c>
      <c r="O78" s="93" t="s">
        <v>645</v>
      </c>
      <c r="P78" s="14" t="s">
        <v>12</v>
      </c>
      <c r="Q78" s="8" t="s">
        <v>610</v>
      </c>
      <c r="R78" s="8" t="s">
        <v>347</v>
      </c>
      <c r="S78" s="8" t="s">
        <v>348</v>
      </c>
      <c r="T78" s="18" t="s">
        <v>798</v>
      </c>
      <c r="U78" s="9">
        <v>1.21678316135</v>
      </c>
      <c r="V78" s="9">
        <v>0.036990341512828</v>
      </c>
      <c r="W78" s="9">
        <v>3.040010963973881</v>
      </c>
      <c r="X78" s="9">
        <v>1.1797928198371719</v>
      </c>
      <c r="Y78" s="10">
        <v>47.19171279348687</v>
      </c>
      <c r="Z78" s="10" t="s">
        <v>611</v>
      </c>
      <c r="AA78" s="11">
        <v>25</v>
      </c>
      <c r="AB78" s="11" t="s">
        <v>612</v>
      </c>
      <c r="AC78" s="102" t="s">
        <v>613</v>
      </c>
      <c r="AD78" s="5" t="s">
        <v>734</v>
      </c>
    </row>
    <row r="79" spans="1:30" s="16" customFormat="1" ht="87.75" customHeight="1">
      <c r="A79" s="3" t="s">
        <v>233</v>
      </c>
      <c r="B79" s="4" t="s">
        <v>234</v>
      </c>
      <c r="C79" s="5" t="s">
        <v>623</v>
      </c>
      <c r="D79" s="5" t="s">
        <v>292</v>
      </c>
      <c r="E79" s="12">
        <v>0</v>
      </c>
      <c r="F79" s="12">
        <v>0</v>
      </c>
      <c r="G79" s="12">
        <v>0</v>
      </c>
      <c r="H79" s="12">
        <v>0</v>
      </c>
      <c r="I79" s="9" t="s">
        <v>607</v>
      </c>
      <c r="J79" s="5" t="s">
        <v>690</v>
      </c>
      <c r="K79" s="7">
        <v>0</v>
      </c>
      <c r="L79" s="7">
        <v>1.8539781239823223</v>
      </c>
      <c r="M79" s="7">
        <v>15.614599230118763</v>
      </c>
      <c r="N79" s="7">
        <v>15.614599230118763</v>
      </c>
      <c r="O79" s="4" t="s">
        <v>235</v>
      </c>
      <c r="P79" s="14" t="s">
        <v>12</v>
      </c>
      <c r="Q79" s="8" t="s">
        <v>610</v>
      </c>
      <c r="R79" s="8" t="s">
        <v>330</v>
      </c>
      <c r="S79" s="8" t="s">
        <v>331</v>
      </c>
      <c r="T79" s="18" t="s">
        <v>332</v>
      </c>
      <c r="U79" s="9">
        <v>0.6081825176319999</v>
      </c>
      <c r="V79" s="9">
        <v>0.094666828222532</v>
      </c>
      <c r="W79" s="9">
        <v>15.565529339962575</v>
      </c>
      <c r="X79" s="9">
        <v>0.5135156894094679</v>
      </c>
      <c r="Y79" s="10">
        <v>20.540627576378718</v>
      </c>
      <c r="Z79" s="10" t="s">
        <v>611</v>
      </c>
      <c r="AA79" s="11">
        <v>15</v>
      </c>
      <c r="AB79" s="11" t="s">
        <v>612</v>
      </c>
      <c r="AC79" s="102" t="s">
        <v>613</v>
      </c>
      <c r="AD79" s="5" t="s">
        <v>744</v>
      </c>
    </row>
    <row r="80" spans="1:30" s="16" customFormat="1" ht="12.75">
      <c r="A80" s="140" t="s">
        <v>247</v>
      </c>
      <c r="B80" s="130"/>
      <c r="C80" s="130"/>
      <c r="D80" s="130"/>
      <c r="E80" s="130"/>
      <c r="F80" s="130"/>
      <c r="G80" s="130"/>
      <c r="H80" s="130"/>
      <c r="I80" s="130"/>
      <c r="J80" s="130"/>
      <c r="K80" s="130"/>
      <c r="L80" s="130"/>
      <c r="M80" s="130"/>
      <c r="N80" s="130"/>
      <c r="O80" s="130"/>
      <c r="P80" s="130"/>
      <c r="Q80" s="130"/>
      <c r="R80" s="130"/>
      <c r="S80" s="130"/>
      <c r="T80" s="130"/>
      <c r="U80" s="130"/>
      <c r="V80" s="130"/>
      <c r="W80" s="130"/>
      <c r="X80" s="130"/>
      <c r="Y80" s="130"/>
      <c r="Z80" s="130"/>
      <c r="AA80" s="130"/>
      <c r="AB80" s="130"/>
      <c r="AC80" s="130"/>
      <c r="AD80" s="130"/>
    </row>
    <row r="81" spans="1:30" s="16" customFormat="1" ht="143.25" customHeight="1">
      <c r="A81" s="15" t="s">
        <v>248</v>
      </c>
      <c r="B81" s="4" t="s">
        <v>249</v>
      </c>
      <c r="C81" s="5" t="s">
        <v>623</v>
      </c>
      <c r="D81" s="5" t="s">
        <v>292</v>
      </c>
      <c r="E81" s="12">
        <v>0</v>
      </c>
      <c r="F81" s="12">
        <v>0</v>
      </c>
      <c r="G81" s="12">
        <v>0</v>
      </c>
      <c r="H81" s="12">
        <v>0</v>
      </c>
      <c r="I81" s="9" t="s">
        <v>607</v>
      </c>
      <c r="J81" s="5" t="s">
        <v>690</v>
      </c>
      <c r="K81" s="7">
        <v>3.957755730524315</v>
      </c>
      <c r="L81" s="7">
        <v>4.967846278543274</v>
      </c>
      <c r="M81" s="7">
        <v>13.339856475511722</v>
      </c>
      <c r="N81" s="7">
        <v>13.339856475511722</v>
      </c>
      <c r="O81" s="4" t="s">
        <v>250</v>
      </c>
      <c r="P81" s="14" t="s">
        <v>12</v>
      </c>
      <c r="Q81" s="8" t="s">
        <v>610</v>
      </c>
      <c r="R81" s="8" t="s">
        <v>347</v>
      </c>
      <c r="S81" s="8" t="s">
        <v>348</v>
      </c>
      <c r="T81" s="18" t="s">
        <v>798</v>
      </c>
      <c r="U81" s="9">
        <v>4.61773481847</v>
      </c>
      <c r="V81" s="9">
        <v>0.61407048709335</v>
      </c>
      <c r="W81" s="9">
        <v>13.298089024887116</v>
      </c>
      <c r="X81" s="9">
        <v>4.003664331376649</v>
      </c>
      <c r="Y81" s="10">
        <v>160.14657325506596</v>
      </c>
      <c r="Z81" s="10" t="s">
        <v>611</v>
      </c>
      <c r="AA81" s="11">
        <v>100</v>
      </c>
      <c r="AB81" s="11" t="s">
        <v>612</v>
      </c>
      <c r="AC81" s="102" t="s">
        <v>613</v>
      </c>
      <c r="AD81" s="5" t="s">
        <v>745</v>
      </c>
    </row>
    <row r="82" spans="1:30" s="16" customFormat="1" ht="91.5" customHeight="1">
      <c r="A82" s="15" t="s">
        <v>251</v>
      </c>
      <c r="B82" s="4" t="s">
        <v>252</v>
      </c>
      <c r="C82" s="5" t="s">
        <v>623</v>
      </c>
      <c r="D82" s="5" t="s">
        <v>292</v>
      </c>
      <c r="E82" s="12">
        <v>0</v>
      </c>
      <c r="F82" s="12">
        <v>0</v>
      </c>
      <c r="G82" s="12">
        <v>0</v>
      </c>
      <c r="H82" s="12">
        <v>0</v>
      </c>
      <c r="I82" s="9" t="s">
        <v>607</v>
      </c>
      <c r="J82" s="5" t="s">
        <v>690</v>
      </c>
      <c r="K82" s="7">
        <v>2.1989954803247813</v>
      </c>
      <c r="L82" s="7">
        <v>2.426477771392862</v>
      </c>
      <c r="M82" s="7">
        <v>4.094681239225454</v>
      </c>
      <c r="N82" s="7">
        <v>4.094681239225454</v>
      </c>
      <c r="O82" s="4" t="s">
        <v>253</v>
      </c>
      <c r="P82" s="14" t="s">
        <v>12</v>
      </c>
      <c r="Q82" s="8" t="s">
        <v>610</v>
      </c>
      <c r="R82" s="8" t="s">
        <v>330</v>
      </c>
      <c r="S82" s="8" t="s">
        <v>331</v>
      </c>
      <c r="T82" s="18" t="s">
        <v>332</v>
      </c>
      <c r="U82" s="9">
        <v>0.5275135899</v>
      </c>
      <c r="V82" s="9">
        <v>0.021528556777604003</v>
      </c>
      <c r="W82" s="9">
        <v>4.081137849298848</v>
      </c>
      <c r="X82" s="9">
        <v>0.505985033122396</v>
      </c>
      <c r="Y82" s="10">
        <v>20.239401324895837</v>
      </c>
      <c r="Z82" s="10" t="s">
        <v>611</v>
      </c>
      <c r="AA82" s="11">
        <v>10</v>
      </c>
      <c r="AB82" s="11" t="s">
        <v>612</v>
      </c>
      <c r="AC82" s="102" t="s">
        <v>613</v>
      </c>
      <c r="AD82" s="5" t="s">
        <v>746</v>
      </c>
    </row>
    <row r="83" spans="1:30" s="16" customFormat="1" ht="88.5" customHeight="1">
      <c r="A83" s="15" t="s">
        <v>420</v>
      </c>
      <c r="B83" s="19" t="s">
        <v>421</v>
      </c>
      <c r="C83" s="14" t="s">
        <v>422</v>
      </c>
      <c r="D83" s="14" t="s">
        <v>716</v>
      </c>
      <c r="E83" s="9" t="s">
        <v>612</v>
      </c>
      <c r="F83" s="9" t="s">
        <v>612</v>
      </c>
      <c r="G83" s="9" t="s">
        <v>612</v>
      </c>
      <c r="H83" s="9">
        <v>2</v>
      </c>
      <c r="I83" s="9" t="s">
        <v>607</v>
      </c>
      <c r="J83" s="14" t="s">
        <v>423</v>
      </c>
      <c r="K83" s="17">
        <v>0.6985511801387592</v>
      </c>
      <c r="L83" s="17">
        <v>2.108700241277452</v>
      </c>
      <c r="M83" s="17">
        <v>3.2235936065174617</v>
      </c>
      <c r="N83" s="17">
        <v>3.2235936065174617</v>
      </c>
      <c r="O83" s="19" t="s">
        <v>424</v>
      </c>
      <c r="P83" s="14" t="s">
        <v>12</v>
      </c>
      <c r="Q83" s="20" t="s">
        <v>610</v>
      </c>
      <c r="R83" s="20" t="s">
        <v>425</v>
      </c>
      <c r="S83" s="20" t="s">
        <v>702</v>
      </c>
      <c r="T83" s="48" t="s">
        <v>426</v>
      </c>
      <c r="U83" s="9">
        <v>2.28455560845</v>
      </c>
      <c r="V83" s="9">
        <v>0.073413304194621</v>
      </c>
      <c r="W83" s="9">
        <v>3.2134610303677245</v>
      </c>
      <c r="X83" s="9">
        <v>2.211142304255379</v>
      </c>
      <c r="Y83" s="10">
        <v>88.44569217021515</v>
      </c>
      <c r="Z83" s="10" t="s">
        <v>611</v>
      </c>
      <c r="AA83" s="11">
        <v>50</v>
      </c>
      <c r="AB83" s="11" t="s">
        <v>612</v>
      </c>
      <c r="AC83" s="102" t="s">
        <v>613</v>
      </c>
      <c r="AD83" s="14" t="s">
        <v>791</v>
      </c>
    </row>
    <row r="84" spans="1:30" s="16" customFormat="1" ht="12.75">
      <c r="A84" s="140" t="s">
        <v>254</v>
      </c>
      <c r="B84" s="130"/>
      <c r="C84" s="130"/>
      <c r="D84" s="130"/>
      <c r="E84" s="130"/>
      <c r="F84" s="130"/>
      <c r="G84" s="130"/>
      <c r="H84" s="130"/>
      <c r="I84" s="130"/>
      <c r="J84" s="130"/>
      <c r="K84" s="130"/>
      <c r="L84" s="130"/>
      <c r="M84" s="130"/>
      <c r="N84" s="130"/>
      <c r="O84" s="130"/>
      <c r="P84" s="130"/>
      <c r="Q84" s="130"/>
      <c r="R84" s="130"/>
      <c r="S84" s="130"/>
      <c r="T84" s="130"/>
      <c r="U84" s="130"/>
      <c r="V84" s="130"/>
      <c r="W84" s="130"/>
      <c r="X84" s="130"/>
      <c r="Y84" s="130"/>
      <c r="Z84" s="130"/>
      <c r="AA84" s="130"/>
      <c r="AB84" s="130"/>
      <c r="AC84" s="130"/>
      <c r="AD84" s="130"/>
    </row>
    <row r="85" spans="1:30" s="16" customFormat="1" ht="119.25" customHeight="1">
      <c r="A85" s="15" t="s">
        <v>255</v>
      </c>
      <c r="B85" s="4" t="s">
        <v>256</v>
      </c>
      <c r="C85" s="5" t="s">
        <v>257</v>
      </c>
      <c r="D85" s="5" t="s">
        <v>292</v>
      </c>
      <c r="E85" s="12">
        <v>0</v>
      </c>
      <c r="F85" s="12">
        <v>0</v>
      </c>
      <c r="G85" s="12">
        <v>0</v>
      </c>
      <c r="H85" s="12">
        <v>0</v>
      </c>
      <c r="I85" s="9" t="s">
        <v>607</v>
      </c>
      <c r="J85" s="5" t="s">
        <v>690</v>
      </c>
      <c r="K85" s="7">
        <v>0.14</v>
      </c>
      <c r="L85" s="7">
        <v>0.5</v>
      </c>
      <c r="M85" s="7">
        <v>2.49</v>
      </c>
      <c r="N85" s="7">
        <v>2.49</v>
      </c>
      <c r="O85" s="4" t="s">
        <v>258</v>
      </c>
      <c r="P85" s="5" t="s">
        <v>12</v>
      </c>
      <c r="Q85" s="8" t="s">
        <v>610</v>
      </c>
      <c r="R85" s="8" t="s">
        <v>330</v>
      </c>
      <c r="S85" s="8" t="s">
        <v>331</v>
      </c>
      <c r="T85" s="18" t="s">
        <v>332</v>
      </c>
      <c r="U85" s="9">
        <v>29.71</v>
      </c>
      <c r="V85" s="9">
        <v>0.74</v>
      </c>
      <c r="W85" s="9">
        <f>(100/U85)*V85</f>
        <v>2.4907438572871086</v>
      </c>
      <c r="X85" s="9">
        <f>U85-V85</f>
        <v>28.970000000000002</v>
      </c>
      <c r="Y85" s="10">
        <f>X85*40</f>
        <v>1158.8000000000002</v>
      </c>
      <c r="Z85" s="10" t="s">
        <v>611</v>
      </c>
      <c r="AA85" s="11">
        <v>500</v>
      </c>
      <c r="AB85" s="11" t="s">
        <v>612</v>
      </c>
      <c r="AC85" s="102" t="s">
        <v>613</v>
      </c>
      <c r="AD85" s="5" t="s">
        <v>747</v>
      </c>
    </row>
    <row r="86" spans="1:30" s="16" customFormat="1" ht="76.5" customHeight="1">
      <c r="A86" s="15" t="s">
        <v>259</v>
      </c>
      <c r="B86" s="4" t="s">
        <v>260</v>
      </c>
      <c r="C86" s="5" t="s">
        <v>623</v>
      </c>
      <c r="D86" s="5" t="s">
        <v>292</v>
      </c>
      <c r="E86" s="12">
        <v>0</v>
      </c>
      <c r="F86" s="12">
        <v>0</v>
      </c>
      <c r="G86" s="12">
        <v>0</v>
      </c>
      <c r="H86" s="12">
        <v>0</v>
      </c>
      <c r="I86" s="9" t="s">
        <v>607</v>
      </c>
      <c r="J86" s="5" t="s">
        <v>690</v>
      </c>
      <c r="K86" s="7">
        <v>0</v>
      </c>
      <c r="L86" s="7">
        <v>0.33947812256931376</v>
      </c>
      <c r="M86" s="7">
        <v>3.0295459731930086</v>
      </c>
      <c r="N86" s="7">
        <v>3.0295459731930086</v>
      </c>
      <c r="O86" s="4" t="s">
        <v>261</v>
      </c>
      <c r="P86" s="5" t="s">
        <v>262</v>
      </c>
      <c r="Q86" s="8" t="s">
        <v>610</v>
      </c>
      <c r="R86" s="8" t="s">
        <v>330</v>
      </c>
      <c r="S86" s="8" t="s">
        <v>331</v>
      </c>
      <c r="T86" s="18" t="s">
        <v>332</v>
      </c>
      <c r="U86" s="9">
        <v>4.24180500676</v>
      </c>
      <c r="V86" s="9">
        <v>0.12811327156528</v>
      </c>
      <c r="W86" s="9">
        <v>3.020253674110687</v>
      </c>
      <c r="X86" s="9">
        <v>4.1136917351947195</v>
      </c>
      <c r="Y86" s="10">
        <v>164.5476694077888</v>
      </c>
      <c r="Z86" s="10" t="s">
        <v>611</v>
      </c>
      <c r="AA86" s="11">
        <v>60</v>
      </c>
      <c r="AB86" s="11" t="s">
        <v>612</v>
      </c>
      <c r="AC86" s="102" t="s">
        <v>613</v>
      </c>
      <c r="AD86" s="5" t="s">
        <v>748</v>
      </c>
    </row>
    <row r="87" spans="1:30" s="16" customFormat="1" ht="113.25" customHeight="1">
      <c r="A87" s="15" t="s">
        <v>427</v>
      </c>
      <c r="B87" s="4" t="s">
        <v>428</v>
      </c>
      <c r="C87" s="5" t="s">
        <v>429</v>
      </c>
      <c r="D87" s="14" t="s">
        <v>430</v>
      </c>
      <c r="E87" s="6">
        <v>0</v>
      </c>
      <c r="F87" s="6">
        <v>0</v>
      </c>
      <c r="G87" s="6">
        <v>0</v>
      </c>
      <c r="H87" s="9">
        <v>0</v>
      </c>
      <c r="I87" s="9" t="s">
        <v>607</v>
      </c>
      <c r="J87" s="14" t="s">
        <v>664</v>
      </c>
      <c r="K87" s="7">
        <v>0.6187023399142927</v>
      </c>
      <c r="L87" s="7">
        <v>0.8500735134141935</v>
      </c>
      <c r="M87" s="7">
        <v>3.8600452317881895</v>
      </c>
      <c r="N87" s="7">
        <v>3.8600452317881895</v>
      </c>
      <c r="O87" s="93" t="s">
        <v>665</v>
      </c>
      <c r="P87" s="5" t="s">
        <v>12</v>
      </c>
      <c r="Q87" s="8" t="s">
        <v>610</v>
      </c>
      <c r="R87" s="8" t="s">
        <v>347</v>
      </c>
      <c r="S87" s="8" t="s">
        <v>348</v>
      </c>
      <c r="T87" s="97" t="s">
        <v>657</v>
      </c>
      <c r="U87" s="9">
        <v>3.75298533501</v>
      </c>
      <c r="V87" s="9">
        <v>0.14442420435383999</v>
      </c>
      <c r="W87" s="9">
        <v>3.8482485664563666</v>
      </c>
      <c r="X87" s="9">
        <v>3.60856113065616</v>
      </c>
      <c r="Y87" s="10">
        <v>144.3424452262464</v>
      </c>
      <c r="Z87" s="10" t="s">
        <v>611</v>
      </c>
      <c r="AA87" s="11">
        <v>100</v>
      </c>
      <c r="AB87" s="11" t="s">
        <v>612</v>
      </c>
      <c r="AC87" s="102" t="s">
        <v>613</v>
      </c>
      <c r="AD87" s="5" t="s">
        <v>792</v>
      </c>
    </row>
    <row r="88" spans="1:30" s="16" customFormat="1" ht="81" customHeight="1">
      <c r="A88" s="15" t="s">
        <v>263</v>
      </c>
      <c r="B88" s="4" t="s">
        <v>264</v>
      </c>
      <c r="C88" s="5" t="s">
        <v>623</v>
      </c>
      <c r="D88" s="5" t="s">
        <v>292</v>
      </c>
      <c r="E88" s="12">
        <v>0</v>
      </c>
      <c r="F88" s="12">
        <v>0</v>
      </c>
      <c r="G88" s="12">
        <v>0</v>
      </c>
      <c r="H88" s="12">
        <v>0</v>
      </c>
      <c r="I88" s="9" t="s">
        <v>607</v>
      </c>
      <c r="J88" s="5" t="s">
        <v>690</v>
      </c>
      <c r="K88" s="7">
        <v>0</v>
      </c>
      <c r="L88" s="7">
        <v>0</v>
      </c>
      <c r="M88" s="7">
        <v>0.3963271106756435</v>
      </c>
      <c r="N88" s="7">
        <v>0.3963271106756435</v>
      </c>
      <c r="O88" s="93" t="s">
        <v>648</v>
      </c>
      <c r="P88" s="5" t="s">
        <v>265</v>
      </c>
      <c r="Q88" s="8" t="s">
        <v>610</v>
      </c>
      <c r="R88" s="8" t="s">
        <v>330</v>
      </c>
      <c r="S88" s="8" t="s">
        <v>331</v>
      </c>
      <c r="T88" s="18" t="s">
        <v>332</v>
      </c>
      <c r="U88" s="9">
        <v>3.14207996899</v>
      </c>
      <c r="V88" s="9">
        <v>0.012415828439517</v>
      </c>
      <c r="W88" s="9">
        <v>0.3951467996375656</v>
      </c>
      <c r="X88" s="9">
        <v>3.1296641405504833</v>
      </c>
      <c r="Y88" s="10">
        <v>125.18656562201933</v>
      </c>
      <c r="Z88" s="10" t="s">
        <v>611</v>
      </c>
      <c r="AA88" s="11">
        <v>60</v>
      </c>
      <c r="AB88" s="11" t="s">
        <v>612</v>
      </c>
      <c r="AC88" s="102" t="s">
        <v>613</v>
      </c>
      <c r="AD88" s="5" t="s">
        <v>749</v>
      </c>
    </row>
    <row r="89" spans="1:30" s="16" customFormat="1" ht="156" customHeight="1">
      <c r="A89" s="15" t="s">
        <v>266</v>
      </c>
      <c r="B89" s="4" t="s">
        <v>267</v>
      </c>
      <c r="C89" s="5" t="s">
        <v>623</v>
      </c>
      <c r="D89" s="5" t="s">
        <v>292</v>
      </c>
      <c r="E89" s="12">
        <v>0</v>
      </c>
      <c r="F89" s="12">
        <v>0</v>
      </c>
      <c r="G89" s="12">
        <v>0</v>
      </c>
      <c r="H89" s="12">
        <v>0</v>
      </c>
      <c r="I89" s="9" t="s">
        <v>607</v>
      </c>
      <c r="J89" s="5" t="s">
        <v>690</v>
      </c>
      <c r="K89" s="7">
        <v>0</v>
      </c>
      <c r="L89" s="7">
        <v>0.5145113514956886</v>
      </c>
      <c r="M89" s="7">
        <v>4.2779238958094306</v>
      </c>
      <c r="N89" s="7">
        <v>4.2779238958094306</v>
      </c>
      <c r="O89" s="4" t="s">
        <v>268</v>
      </c>
      <c r="P89" s="5" t="s">
        <v>12</v>
      </c>
      <c r="Q89" s="8" t="s">
        <v>610</v>
      </c>
      <c r="R89" s="8" t="s">
        <v>330</v>
      </c>
      <c r="S89" s="8" t="s">
        <v>331</v>
      </c>
      <c r="T89" s="18" t="s">
        <v>332</v>
      </c>
      <c r="U89" s="9">
        <v>8.564321704471936</v>
      </c>
      <c r="V89" s="9">
        <v>0.36527068594309997</v>
      </c>
      <c r="W89" s="9">
        <v>4.265027617451253</v>
      </c>
      <c r="X89" s="9">
        <v>8.199051018528836</v>
      </c>
      <c r="Y89" s="10">
        <v>327.96204074115343</v>
      </c>
      <c r="Z89" s="10" t="s">
        <v>81</v>
      </c>
      <c r="AA89" s="11" t="s">
        <v>612</v>
      </c>
      <c r="AB89" s="11">
        <v>11</v>
      </c>
      <c r="AC89" s="102" t="s">
        <v>613</v>
      </c>
      <c r="AD89" s="5" t="s">
        <v>750</v>
      </c>
    </row>
    <row r="90" spans="1:30" s="16" customFormat="1" ht="151.5" customHeight="1">
      <c r="A90" s="15" t="s">
        <v>276</v>
      </c>
      <c r="B90" s="4" t="s">
        <v>277</v>
      </c>
      <c r="C90" s="5" t="s">
        <v>623</v>
      </c>
      <c r="D90" s="5" t="s">
        <v>292</v>
      </c>
      <c r="E90" s="12">
        <v>0</v>
      </c>
      <c r="F90" s="12">
        <v>0</v>
      </c>
      <c r="G90" s="12">
        <v>0</v>
      </c>
      <c r="H90" s="12">
        <v>0</v>
      </c>
      <c r="I90" s="9" t="s">
        <v>607</v>
      </c>
      <c r="J90" s="5" t="s">
        <v>690</v>
      </c>
      <c r="K90" s="7">
        <v>0</v>
      </c>
      <c r="L90" s="7">
        <v>0</v>
      </c>
      <c r="M90" s="7">
        <v>2.9795933178165424</v>
      </c>
      <c r="N90" s="7">
        <v>2.9795933178165424</v>
      </c>
      <c r="O90" s="93" t="s">
        <v>649</v>
      </c>
      <c r="P90" s="5" t="s">
        <v>650</v>
      </c>
      <c r="Q90" s="4" t="s">
        <v>278</v>
      </c>
      <c r="R90" s="8" t="s">
        <v>330</v>
      </c>
      <c r="S90" s="8" t="s">
        <v>331</v>
      </c>
      <c r="T90" s="18" t="s">
        <v>332</v>
      </c>
      <c r="U90" s="9">
        <v>0.912347778336</v>
      </c>
      <c r="V90" s="9">
        <v>0.027100239034713</v>
      </c>
      <c r="W90" s="9">
        <v>2.9703847237004517</v>
      </c>
      <c r="X90" s="9">
        <v>0.885247539301287</v>
      </c>
      <c r="Y90" s="10">
        <v>35.40990157205148</v>
      </c>
      <c r="Z90" s="10" t="s">
        <v>611</v>
      </c>
      <c r="AA90" s="11">
        <v>13</v>
      </c>
      <c r="AB90" s="11" t="s">
        <v>612</v>
      </c>
      <c r="AC90" s="102" t="s">
        <v>613</v>
      </c>
      <c r="AD90" s="5" t="s">
        <v>751</v>
      </c>
    </row>
    <row r="91" spans="1:30" s="16" customFormat="1" ht="12.75">
      <c r="A91" s="140" t="s">
        <v>287</v>
      </c>
      <c r="B91" s="130"/>
      <c r="C91" s="130"/>
      <c r="D91" s="130"/>
      <c r="E91" s="130"/>
      <c r="F91" s="130"/>
      <c r="G91" s="130"/>
      <c r="H91" s="130"/>
      <c r="I91" s="130"/>
      <c r="J91" s="130"/>
      <c r="K91" s="130"/>
      <c r="L91" s="130"/>
      <c r="M91" s="130"/>
      <c r="N91" s="130"/>
      <c r="O91" s="130"/>
      <c r="P91" s="130"/>
      <c r="Q91" s="130"/>
      <c r="R91" s="130"/>
      <c r="S91" s="130"/>
      <c r="T91" s="130"/>
      <c r="U91" s="130"/>
      <c r="V91" s="130"/>
      <c r="W91" s="130"/>
      <c r="X91" s="130"/>
      <c r="Y91" s="130"/>
      <c r="Z91" s="130"/>
      <c r="AA91" s="130"/>
      <c r="AB91" s="130"/>
      <c r="AC91" s="130"/>
      <c r="AD91" s="130"/>
    </row>
    <row r="92" spans="1:30" s="16" customFormat="1" ht="90" customHeight="1">
      <c r="A92" s="15" t="s">
        <v>288</v>
      </c>
      <c r="B92" s="4" t="s">
        <v>289</v>
      </c>
      <c r="C92" s="14" t="s">
        <v>290</v>
      </c>
      <c r="D92" s="5" t="s">
        <v>292</v>
      </c>
      <c r="E92" s="12">
        <v>0</v>
      </c>
      <c r="F92" s="12">
        <v>0</v>
      </c>
      <c r="G92" s="12">
        <v>0</v>
      </c>
      <c r="H92" s="12">
        <v>0</v>
      </c>
      <c r="I92" s="9" t="s">
        <v>607</v>
      </c>
      <c r="J92" s="5" t="s">
        <v>690</v>
      </c>
      <c r="K92" s="7">
        <v>0.07966</v>
      </c>
      <c r="L92" s="7">
        <v>0.27</v>
      </c>
      <c r="M92" s="7">
        <v>0.6</v>
      </c>
      <c r="N92" s="7">
        <v>0.6</v>
      </c>
      <c r="O92" s="93" t="s">
        <v>651</v>
      </c>
      <c r="P92" s="5" t="s">
        <v>12</v>
      </c>
      <c r="Q92" s="8" t="s">
        <v>610</v>
      </c>
      <c r="R92" s="108" t="s">
        <v>612</v>
      </c>
      <c r="S92" s="108" t="s">
        <v>612</v>
      </c>
      <c r="T92" s="108" t="s">
        <v>612</v>
      </c>
      <c r="U92" s="9">
        <v>14.0508350153</v>
      </c>
      <c r="V92" s="9">
        <v>0.08463927268313899</v>
      </c>
      <c r="W92" s="9">
        <v>0.6023789517916551</v>
      </c>
      <c r="X92" s="9">
        <v>13.966195742616861</v>
      </c>
      <c r="Y92" s="10">
        <v>558.6478297046745</v>
      </c>
      <c r="Z92" s="10" t="s">
        <v>291</v>
      </c>
      <c r="AA92" s="11" t="s">
        <v>292</v>
      </c>
      <c r="AB92" s="11" t="s">
        <v>292</v>
      </c>
      <c r="AC92" s="102" t="s">
        <v>292</v>
      </c>
      <c r="AD92" s="5" t="s">
        <v>689</v>
      </c>
    </row>
    <row r="93" spans="1:30" s="16" customFormat="1" ht="15">
      <c r="A93" s="25"/>
      <c r="C93" s="26"/>
      <c r="D93" s="26"/>
      <c r="E93" s="26"/>
      <c r="F93" s="26"/>
      <c r="G93" s="26"/>
      <c r="H93" s="26"/>
      <c r="I93" s="27"/>
      <c r="J93" s="28"/>
      <c r="K93" s="29"/>
      <c r="L93" s="29"/>
      <c r="M93" s="29"/>
      <c r="N93" s="29"/>
      <c r="O93" s="30"/>
      <c r="P93" s="26"/>
      <c r="Q93" s="31"/>
      <c r="R93" s="31"/>
      <c r="S93" s="31"/>
      <c r="T93" s="62"/>
      <c r="U93" s="27"/>
      <c r="V93" s="27"/>
      <c r="W93" s="27"/>
      <c r="X93" s="27"/>
      <c r="Y93" s="32"/>
      <c r="Z93" s="32"/>
      <c r="AA93" s="33"/>
      <c r="AB93" s="33"/>
      <c r="AC93" s="33"/>
      <c r="AD93" s="26"/>
    </row>
    <row r="94" spans="1:30" s="16" customFormat="1" ht="15">
      <c r="A94" s="25"/>
      <c r="C94" s="26"/>
      <c r="D94" s="26"/>
      <c r="E94" s="26"/>
      <c r="F94" s="26"/>
      <c r="G94" s="26"/>
      <c r="H94" s="26"/>
      <c r="I94" s="27"/>
      <c r="J94" s="28"/>
      <c r="K94" s="29"/>
      <c r="L94" s="29"/>
      <c r="M94" s="29"/>
      <c r="N94" s="29"/>
      <c r="O94" s="30"/>
      <c r="P94" s="26"/>
      <c r="Q94" s="31"/>
      <c r="R94" s="31"/>
      <c r="S94" s="31"/>
      <c r="T94" s="62"/>
      <c r="U94" s="27"/>
      <c r="V94" s="27"/>
      <c r="W94" s="27"/>
      <c r="X94" s="27"/>
      <c r="Y94" s="32"/>
      <c r="Z94" s="32"/>
      <c r="AA94" s="33"/>
      <c r="AB94" s="33"/>
      <c r="AC94" s="33"/>
      <c r="AD94" s="28"/>
    </row>
    <row r="95" spans="1:30" s="16" customFormat="1" ht="15">
      <c r="A95" s="25"/>
      <c r="C95" s="26"/>
      <c r="D95" s="26"/>
      <c r="E95" s="26"/>
      <c r="F95" s="26"/>
      <c r="G95" s="26"/>
      <c r="H95" s="26"/>
      <c r="I95" s="27"/>
      <c r="J95" s="28"/>
      <c r="K95" s="29"/>
      <c r="L95" s="29"/>
      <c r="M95" s="29"/>
      <c r="N95" s="29"/>
      <c r="O95" s="28"/>
      <c r="P95" s="26"/>
      <c r="Q95" s="31"/>
      <c r="R95" s="31"/>
      <c r="S95" s="31"/>
      <c r="T95" s="62"/>
      <c r="U95" s="27"/>
      <c r="V95" s="27"/>
      <c r="W95" s="27"/>
      <c r="X95" s="27"/>
      <c r="Y95" s="32"/>
      <c r="Z95" s="32"/>
      <c r="AA95" s="33"/>
      <c r="AB95" s="33"/>
      <c r="AC95" s="33"/>
      <c r="AD95" s="26"/>
    </row>
    <row r="96" spans="1:30" s="16" customFormat="1" ht="15">
      <c r="A96" s="25"/>
      <c r="C96" s="26"/>
      <c r="D96" s="26"/>
      <c r="E96" s="26"/>
      <c r="F96" s="26"/>
      <c r="G96" s="26"/>
      <c r="H96" s="26"/>
      <c r="I96" s="27"/>
      <c r="J96" s="28"/>
      <c r="K96" s="29"/>
      <c r="L96" s="29"/>
      <c r="M96" s="29"/>
      <c r="N96" s="29"/>
      <c r="O96" s="28"/>
      <c r="P96" s="26"/>
      <c r="Q96" s="31"/>
      <c r="R96" s="31"/>
      <c r="S96" s="31"/>
      <c r="T96" s="62"/>
      <c r="U96" s="27"/>
      <c r="V96" s="27"/>
      <c r="W96" s="27"/>
      <c r="X96" s="27"/>
      <c r="Y96" s="32"/>
      <c r="Z96" s="32"/>
      <c r="AA96" s="33"/>
      <c r="AB96" s="33"/>
      <c r="AC96" s="33"/>
      <c r="AD96" s="26"/>
    </row>
    <row r="97" spans="1:30" s="16" customFormat="1" ht="15">
      <c r="A97" s="25"/>
      <c r="C97" s="26"/>
      <c r="D97" s="26"/>
      <c r="E97" s="26"/>
      <c r="F97" s="26"/>
      <c r="G97" s="26"/>
      <c r="H97" s="26"/>
      <c r="I97" s="27"/>
      <c r="J97" s="28"/>
      <c r="K97" s="29"/>
      <c r="L97" s="29"/>
      <c r="M97" s="29"/>
      <c r="N97" s="29"/>
      <c r="O97" s="30"/>
      <c r="P97" s="26"/>
      <c r="Q97" s="30"/>
      <c r="R97" s="63"/>
      <c r="S97" s="63"/>
      <c r="T97" s="67"/>
      <c r="U97" s="27"/>
      <c r="V97" s="27"/>
      <c r="W97" s="27"/>
      <c r="X97" s="27"/>
      <c r="Y97" s="32"/>
      <c r="Z97" s="32"/>
      <c r="AA97" s="33"/>
      <c r="AB97" s="33"/>
      <c r="AC97" s="33"/>
      <c r="AD97" s="28"/>
    </row>
    <row r="98" spans="1:30" s="16" customFormat="1" ht="15">
      <c r="A98" s="25"/>
      <c r="C98" s="26"/>
      <c r="D98" s="26"/>
      <c r="E98" s="26"/>
      <c r="F98" s="26"/>
      <c r="G98" s="26"/>
      <c r="H98" s="26"/>
      <c r="I98" s="27"/>
      <c r="J98" s="28"/>
      <c r="K98" s="29"/>
      <c r="L98" s="29"/>
      <c r="M98" s="29"/>
      <c r="N98" s="29"/>
      <c r="O98" s="28"/>
      <c r="P98" s="26"/>
      <c r="Q98" s="31"/>
      <c r="R98" s="31"/>
      <c r="S98" s="31"/>
      <c r="T98" s="62"/>
      <c r="U98" s="27"/>
      <c r="V98" s="27"/>
      <c r="W98" s="27"/>
      <c r="X98" s="27"/>
      <c r="Y98" s="32"/>
      <c r="Z98" s="32"/>
      <c r="AA98" s="33"/>
      <c r="AB98" s="33"/>
      <c r="AC98" s="33"/>
      <c r="AD98" s="26"/>
    </row>
    <row r="99" spans="1:30" s="16" customFormat="1" ht="15">
      <c r="A99" s="25"/>
      <c r="C99" s="26"/>
      <c r="D99" s="26"/>
      <c r="E99" s="26"/>
      <c r="F99" s="26"/>
      <c r="G99" s="26"/>
      <c r="H99" s="26"/>
      <c r="I99" s="27"/>
      <c r="J99" s="28"/>
      <c r="K99" s="29"/>
      <c r="L99" s="29"/>
      <c r="M99" s="29"/>
      <c r="N99" s="29"/>
      <c r="O99" s="28"/>
      <c r="P99" s="26"/>
      <c r="Q99" s="31"/>
      <c r="R99" s="31"/>
      <c r="S99" s="31"/>
      <c r="T99" s="62"/>
      <c r="U99" s="27"/>
      <c r="V99" s="27"/>
      <c r="W99" s="27"/>
      <c r="X99" s="27"/>
      <c r="Y99" s="32"/>
      <c r="Z99" s="32"/>
      <c r="AA99" s="33"/>
      <c r="AB99" s="33"/>
      <c r="AC99" s="33"/>
      <c r="AD99" s="26"/>
    </row>
    <row r="100" spans="1:30" s="16" customFormat="1" ht="15">
      <c r="A100" s="25"/>
      <c r="C100" s="26"/>
      <c r="D100" s="26"/>
      <c r="E100" s="26"/>
      <c r="F100" s="26"/>
      <c r="G100" s="26"/>
      <c r="H100" s="26"/>
      <c r="I100" s="27"/>
      <c r="J100" s="28"/>
      <c r="K100" s="29"/>
      <c r="L100" s="29"/>
      <c r="M100" s="29"/>
      <c r="N100" s="29"/>
      <c r="O100" s="28"/>
      <c r="P100" s="26"/>
      <c r="Q100" s="31"/>
      <c r="R100" s="31"/>
      <c r="S100" s="31"/>
      <c r="T100" s="62"/>
      <c r="U100" s="27"/>
      <c r="V100" s="27"/>
      <c r="W100" s="27"/>
      <c r="X100" s="27"/>
      <c r="Y100" s="32"/>
      <c r="Z100" s="32"/>
      <c r="AA100" s="33"/>
      <c r="AB100" s="33"/>
      <c r="AC100" s="33"/>
      <c r="AD100" s="26"/>
    </row>
    <row r="101" spans="1:30" s="16" customFormat="1" ht="15">
      <c r="A101" s="25"/>
      <c r="C101" s="28"/>
      <c r="D101" s="28"/>
      <c r="E101" s="28"/>
      <c r="F101" s="28"/>
      <c r="G101" s="28"/>
      <c r="H101" s="28"/>
      <c r="I101" s="27"/>
      <c r="J101" s="28"/>
      <c r="K101" s="29"/>
      <c r="L101" s="29"/>
      <c r="M101" s="29"/>
      <c r="N101" s="29"/>
      <c r="O101" s="30"/>
      <c r="P101" s="26"/>
      <c r="Q101" s="31"/>
      <c r="R101" s="31"/>
      <c r="S101" s="31"/>
      <c r="T101" s="62"/>
      <c r="U101" s="27"/>
      <c r="V101" s="27"/>
      <c r="W101" s="27"/>
      <c r="X101" s="27"/>
      <c r="Y101" s="32"/>
      <c r="Z101" s="32"/>
      <c r="AA101" s="33"/>
      <c r="AB101" s="33"/>
      <c r="AC101" s="33"/>
      <c r="AD101" s="28"/>
    </row>
    <row r="102" spans="2:24" s="34" customFormat="1" ht="12.75">
      <c r="B102" s="16"/>
      <c r="I102" s="35"/>
      <c r="K102" s="36"/>
      <c r="L102" s="37"/>
      <c r="M102" s="37"/>
      <c r="N102" s="37"/>
      <c r="O102" s="38"/>
      <c r="P102" s="38"/>
      <c r="Q102" s="38"/>
      <c r="R102" s="68"/>
      <c r="S102" s="68"/>
      <c r="T102" s="69"/>
      <c r="V102" s="39"/>
      <c r="W102" s="39"/>
      <c r="X102" s="39"/>
    </row>
    <row r="103" spans="2:24" s="34" customFormat="1" ht="12.75">
      <c r="B103" s="16"/>
      <c r="I103" s="35"/>
      <c r="K103" s="36"/>
      <c r="L103" s="37"/>
      <c r="M103" s="37"/>
      <c r="N103" s="37"/>
      <c r="O103" s="38"/>
      <c r="P103" s="38"/>
      <c r="Q103" s="38"/>
      <c r="R103" s="68"/>
      <c r="S103" s="68"/>
      <c r="T103" s="69"/>
      <c r="V103" s="39"/>
      <c r="W103" s="39"/>
      <c r="X103" s="39"/>
    </row>
    <row r="104" spans="2:24" s="34" customFormat="1" ht="12.75">
      <c r="B104" s="16"/>
      <c r="I104" s="35"/>
      <c r="K104" s="36"/>
      <c r="L104" s="37"/>
      <c r="M104" s="37"/>
      <c r="N104" s="37"/>
      <c r="O104" s="38"/>
      <c r="P104" s="38"/>
      <c r="Q104" s="38"/>
      <c r="R104" s="68"/>
      <c r="S104" s="68"/>
      <c r="T104" s="69"/>
      <c r="V104" s="39"/>
      <c r="W104" s="39"/>
      <c r="X104" s="39"/>
    </row>
    <row r="105" spans="2:24" s="34" customFormat="1" ht="12.75">
      <c r="B105" s="16"/>
      <c r="I105" s="35"/>
      <c r="K105" s="36"/>
      <c r="L105" s="37"/>
      <c r="M105" s="37"/>
      <c r="N105" s="37"/>
      <c r="O105" s="38"/>
      <c r="P105" s="38"/>
      <c r="Q105" s="38"/>
      <c r="R105" s="68"/>
      <c r="S105" s="68"/>
      <c r="T105" s="69"/>
      <c r="V105" s="39"/>
      <c r="W105" s="39"/>
      <c r="X105" s="39"/>
    </row>
    <row r="106" spans="9:24" s="34" customFormat="1" ht="12.75">
      <c r="I106" s="35"/>
      <c r="K106" s="35"/>
      <c r="L106" s="39"/>
      <c r="M106" s="39"/>
      <c r="N106" s="39"/>
      <c r="R106" s="70"/>
      <c r="S106" s="70"/>
      <c r="T106" s="71"/>
      <c r="V106" s="39"/>
      <c r="W106" s="39"/>
      <c r="X106" s="39"/>
    </row>
    <row r="107" spans="1:30" s="34" customFormat="1" ht="15">
      <c r="A107" s="40"/>
      <c r="B107" s="16"/>
      <c r="C107" s="28"/>
      <c r="D107" s="28"/>
      <c r="E107" s="28"/>
      <c r="F107" s="28"/>
      <c r="G107" s="28"/>
      <c r="H107" s="28"/>
      <c r="I107" s="27"/>
      <c r="J107" s="28"/>
      <c r="K107" s="35"/>
      <c r="L107" s="39"/>
      <c r="M107" s="39"/>
      <c r="N107" s="39"/>
      <c r="R107" s="70"/>
      <c r="S107" s="70"/>
      <c r="T107" s="71"/>
      <c r="U107" s="27"/>
      <c r="V107" s="27"/>
      <c r="W107" s="27"/>
      <c r="X107" s="27"/>
      <c r="Y107" s="32"/>
      <c r="Z107" s="32"/>
      <c r="AA107" s="33"/>
      <c r="AB107" s="33"/>
      <c r="AC107" s="33"/>
      <c r="AD107" s="28"/>
    </row>
    <row r="108" spans="2:24" s="34" customFormat="1" ht="12.75">
      <c r="B108" s="16"/>
      <c r="I108" s="35"/>
      <c r="K108" s="36"/>
      <c r="L108" s="41"/>
      <c r="M108" s="41"/>
      <c r="N108" s="41"/>
      <c r="O108" s="42"/>
      <c r="P108" s="42"/>
      <c r="Q108" s="42"/>
      <c r="R108" s="68"/>
      <c r="S108" s="68"/>
      <c r="T108" s="69"/>
      <c r="V108" s="39"/>
      <c r="W108" s="39"/>
      <c r="X108" s="39"/>
    </row>
    <row r="109" spans="2:24" s="34" customFormat="1" ht="12.75">
      <c r="B109" s="16"/>
      <c r="I109" s="35"/>
      <c r="K109" s="36"/>
      <c r="L109" s="41"/>
      <c r="M109" s="41"/>
      <c r="N109" s="41"/>
      <c r="O109" s="42"/>
      <c r="P109" s="42"/>
      <c r="Q109" s="42"/>
      <c r="R109" s="68"/>
      <c r="S109" s="68"/>
      <c r="T109" s="69"/>
      <c r="V109" s="39"/>
      <c r="W109" s="39"/>
      <c r="X109" s="39"/>
    </row>
  </sheetData>
  <sheetProtection password="F5E5" sheet="1"/>
  <mergeCells count="51">
    <mergeCell ref="C1:J1"/>
    <mergeCell ref="K1:O1"/>
    <mergeCell ref="P1:P3"/>
    <mergeCell ref="Q1:Q3"/>
    <mergeCell ref="H2:H3"/>
    <mergeCell ref="L2:L3"/>
    <mergeCell ref="I2:I3"/>
    <mergeCell ref="J2:J3"/>
    <mergeCell ref="K2:K3"/>
    <mergeCell ref="A14:AD14"/>
    <mergeCell ref="D2:D3"/>
    <mergeCell ref="E2:E3"/>
    <mergeCell ref="F2:F3"/>
    <mergeCell ref="G2:G3"/>
    <mergeCell ref="V2:V3"/>
    <mergeCell ref="W2:W3"/>
    <mergeCell ref="X2:X3"/>
    <mergeCell ref="Y2:Y3"/>
    <mergeCell ref="C2:C3"/>
    <mergeCell ref="A84:AD84"/>
    <mergeCell ref="A91:AD91"/>
    <mergeCell ref="A27:AD27"/>
    <mergeCell ref="A30:AD30"/>
    <mergeCell ref="A32:AD32"/>
    <mergeCell ref="A35:AD35"/>
    <mergeCell ref="A38:AD38"/>
    <mergeCell ref="A80:AD80"/>
    <mergeCell ref="AD17:AD18"/>
    <mergeCell ref="A41:AD41"/>
    <mergeCell ref="A59:AD59"/>
    <mergeCell ref="A65:AD65"/>
    <mergeCell ref="A21:AD21"/>
    <mergeCell ref="A23:AD23"/>
    <mergeCell ref="AD10:AD13"/>
    <mergeCell ref="AC2:AC3"/>
    <mergeCell ref="AD2:AD3"/>
    <mergeCell ref="A4:AD4"/>
    <mergeCell ref="A6:AD6"/>
    <mergeCell ref="A1:A3"/>
    <mergeCell ref="B1:B3"/>
    <mergeCell ref="R1:T1"/>
    <mergeCell ref="R2:R3"/>
    <mergeCell ref="S2:S3"/>
    <mergeCell ref="U1:AD1"/>
    <mergeCell ref="M2:M3"/>
    <mergeCell ref="N2:N3"/>
    <mergeCell ref="O2:O3"/>
    <mergeCell ref="U2:U3"/>
    <mergeCell ref="T2:T3"/>
    <mergeCell ref="AA2:AB2"/>
    <mergeCell ref="Z2:Z3"/>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theme="8"/>
  </sheetPr>
  <dimension ref="A1:AM141"/>
  <sheetViews>
    <sheetView tabSelected="1" zoomScale="75" zoomScaleNormal="75" zoomScalePageLayoutView="0" workbookViewId="0" topLeftCell="A1">
      <pane xSplit="4" ySplit="2" topLeftCell="E3" activePane="bottomRight" state="frozen"/>
      <selection pane="topLeft" activeCell="A1" sqref="A1"/>
      <selection pane="topRight" activeCell="F1" sqref="F1"/>
      <selection pane="bottomLeft" activeCell="A3" sqref="A3"/>
      <selection pane="bottomRight" activeCell="A1" sqref="A1:A3"/>
    </sheetView>
  </sheetViews>
  <sheetFormatPr defaultColWidth="9.140625" defaultRowHeight="12.75"/>
  <cols>
    <col min="1" max="1" width="21.00390625" style="1" customWidth="1"/>
    <col min="2" max="2" width="26.421875" style="13" customWidth="1"/>
    <col min="3" max="3" width="35.8515625" style="1" customWidth="1"/>
    <col min="4" max="4" width="31.7109375" style="1" customWidth="1"/>
    <col min="5" max="8" width="10.28125" style="43" customWidth="1"/>
    <col min="9" max="9" width="15.28125" style="43" customWidth="1"/>
    <col min="10" max="10" width="45.57421875" style="1" customWidth="1"/>
    <col min="11" max="11" width="9.7109375" style="44" customWidth="1"/>
    <col min="12" max="12" width="9.00390625" style="45" customWidth="1"/>
    <col min="13" max="14" width="9.28125" style="45" customWidth="1"/>
    <col min="15" max="15" width="50.00390625" style="0" customWidth="1"/>
    <col min="16" max="16" width="14.140625" style="72" customWidth="1"/>
    <col min="17" max="17" width="11.421875" style="72" customWidth="1"/>
    <col min="18" max="18" width="15.00390625" style="72" customWidth="1"/>
    <col min="19" max="19" width="49.57421875" style="0" customWidth="1"/>
    <col min="20" max="21" width="11.421875" style="0" customWidth="1"/>
    <col min="22" max="22" width="14.140625" style="0" customWidth="1"/>
    <col min="23" max="23" width="15.00390625" style="0" customWidth="1"/>
    <col min="24" max="24" width="54.00390625" style="0" customWidth="1"/>
    <col min="25" max="25" width="19.140625" style="0" customWidth="1"/>
    <col min="26" max="26" width="19.8515625" style="0" customWidth="1"/>
    <col min="27" max="27" width="51.28125" style="73" customWidth="1"/>
    <col min="28" max="28" width="9.140625" style="1" customWidth="1"/>
    <col min="29" max="29" width="12.28125" style="46" customWidth="1"/>
    <col min="30" max="30" width="12.57421875" style="46" customWidth="1"/>
    <col min="31" max="31" width="12.7109375" style="46" customWidth="1"/>
    <col min="32" max="32" width="15.57421875" style="1" customWidth="1"/>
    <col min="33" max="33" width="17.421875" style="1" customWidth="1"/>
    <col min="34" max="34" width="13.140625" style="1" customWidth="1"/>
    <col min="35" max="35" width="13.00390625" style="1" customWidth="1"/>
    <col min="36" max="36" width="18.7109375" style="1" customWidth="1"/>
    <col min="37" max="37" width="25.8515625" style="1" customWidth="1"/>
    <col min="38" max="38" width="25.00390625" style="1" customWidth="1"/>
    <col min="39" max="39" width="81.00390625" style="1" customWidth="1"/>
    <col min="40" max="16384" width="9.140625" style="1" customWidth="1"/>
  </cols>
  <sheetData>
    <row r="1" spans="1:39" ht="12.75">
      <c r="A1" s="128" t="s">
        <v>578</v>
      </c>
      <c r="B1" s="128" t="s">
        <v>579</v>
      </c>
      <c r="C1" s="128" t="s">
        <v>585</v>
      </c>
      <c r="D1" s="147" t="s">
        <v>580</v>
      </c>
      <c r="E1" s="148"/>
      <c r="F1" s="148"/>
      <c r="G1" s="148"/>
      <c r="H1" s="148"/>
      <c r="I1" s="148"/>
      <c r="J1" s="148"/>
      <c r="K1" s="149" t="s">
        <v>581</v>
      </c>
      <c r="L1" s="149"/>
      <c r="M1" s="149"/>
      <c r="N1" s="149"/>
      <c r="O1" s="149"/>
      <c r="P1" s="149" t="s">
        <v>582</v>
      </c>
      <c r="Q1" s="149"/>
      <c r="R1" s="149"/>
      <c r="S1" s="149"/>
      <c r="T1" s="149" t="s">
        <v>583</v>
      </c>
      <c r="U1" s="149"/>
      <c r="V1" s="149"/>
      <c r="W1" s="149"/>
      <c r="X1" s="149"/>
      <c r="Y1" s="165" t="s">
        <v>293</v>
      </c>
      <c r="Z1" s="165"/>
      <c r="AA1" s="165"/>
      <c r="AB1" s="166" t="s">
        <v>584</v>
      </c>
      <c r="AC1" s="167"/>
      <c r="AD1" s="167"/>
      <c r="AE1" s="167"/>
      <c r="AF1" s="167"/>
      <c r="AG1" s="167"/>
      <c r="AH1" s="167"/>
      <c r="AI1" s="167"/>
      <c r="AJ1" s="167"/>
      <c r="AK1" s="167"/>
      <c r="AL1" s="167"/>
      <c r="AM1" s="167"/>
    </row>
    <row r="2" spans="1:39" ht="138.75" customHeight="1">
      <c r="A2" s="129"/>
      <c r="B2" s="130"/>
      <c r="C2" s="129"/>
      <c r="D2" s="168" t="s">
        <v>294</v>
      </c>
      <c r="E2" s="121" t="s">
        <v>295</v>
      </c>
      <c r="F2" s="121" t="s">
        <v>296</v>
      </c>
      <c r="G2" s="121" t="s">
        <v>297</v>
      </c>
      <c r="H2" s="121" t="s">
        <v>298</v>
      </c>
      <c r="I2" s="121" t="s">
        <v>586</v>
      </c>
      <c r="J2" s="171" t="s">
        <v>587</v>
      </c>
      <c r="K2" s="152" t="s">
        <v>588</v>
      </c>
      <c r="L2" s="152" t="s">
        <v>589</v>
      </c>
      <c r="M2" s="152" t="s">
        <v>590</v>
      </c>
      <c r="N2" s="152" t="s">
        <v>591</v>
      </c>
      <c r="O2" s="159" t="s">
        <v>587</v>
      </c>
      <c r="P2" s="161" t="s">
        <v>299</v>
      </c>
      <c r="Q2" s="161" t="s">
        <v>300</v>
      </c>
      <c r="R2" s="161" t="s">
        <v>301</v>
      </c>
      <c r="S2" s="150" t="s">
        <v>587</v>
      </c>
      <c r="T2" s="173" t="s">
        <v>302</v>
      </c>
      <c r="U2" s="157" t="s">
        <v>303</v>
      </c>
      <c r="V2" s="157" t="s">
        <v>304</v>
      </c>
      <c r="W2" s="157" t="s">
        <v>305</v>
      </c>
      <c r="X2" s="157" t="s">
        <v>587</v>
      </c>
      <c r="Y2" s="157" t="s">
        <v>306</v>
      </c>
      <c r="Z2" s="157" t="s">
        <v>307</v>
      </c>
      <c r="AA2" s="178" t="s">
        <v>308</v>
      </c>
      <c r="AB2" s="163" t="s">
        <v>592</v>
      </c>
      <c r="AC2" s="163" t="s">
        <v>593</v>
      </c>
      <c r="AD2" s="163" t="s">
        <v>594</v>
      </c>
      <c r="AE2" s="163" t="s">
        <v>595</v>
      </c>
      <c r="AF2" s="163" t="s">
        <v>782</v>
      </c>
      <c r="AG2" s="163" t="s">
        <v>597</v>
      </c>
      <c r="AH2" s="176" t="s">
        <v>598</v>
      </c>
      <c r="AI2" s="177"/>
      <c r="AJ2" s="155" t="s">
        <v>309</v>
      </c>
      <c r="AK2" s="155" t="s">
        <v>380</v>
      </c>
      <c r="AL2" s="155" t="s">
        <v>309</v>
      </c>
      <c r="AM2" s="155" t="s">
        <v>431</v>
      </c>
    </row>
    <row r="3" spans="1:39" ht="51">
      <c r="A3" s="145"/>
      <c r="B3" s="146"/>
      <c r="C3" s="145"/>
      <c r="D3" s="169"/>
      <c r="E3" s="170"/>
      <c r="F3" s="170"/>
      <c r="G3" s="170"/>
      <c r="H3" s="170"/>
      <c r="I3" s="170"/>
      <c r="J3" s="172"/>
      <c r="K3" s="153"/>
      <c r="L3" s="154"/>
      <c r="M3" s="154"/>
      <c r="N3" s="154"/>
      <c r="O3" s="160"/>
      <c r="P3" s="162"/>
      <c r="Q3" s="162"/>
      <c r="R3" s="162"/>
      <c r="S3" s="151"/>
      <c r="T3" s="174"/>
      <c r="U3" s="158"/>
      <c r="V3" s="158"/>
      <c r="W3" s="158"/>
      <c r="X3" s="158"/>
      <c r="Y3" s="158"/>
      <c r="Z3" s="158"/>
      <c r="AA3" s="179"/>
      <c r="AB3" s="164"/>
      <c r="AC3" s="164"/>
      <c r="AD3" s="164"/>
      <c r="AE3" s="164"/>
      <c r="AF3" s="164"/>
      <c r="AG3" s="164"/>
      <c r="AH3" s="74" t="s">
        <v>601</v>
      </c>
      <c r="AI3" s="74" t="s">
        <v>602</v>
      </c>
      <c r="AJ3" s="156"/>
      <c r="AK3" s="156"/>
      <c r="AL3" s="156"/>
      <c r="AM3" s="156"/>
    </row>
    <row r="4" spans="1:39" ht="12.75">
      <c r="A4" s="129" t="s">
        <v>343</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row>
    <row r="5" spans="1:39" s="16" customFormat="1" ht="129.75" customHeight="1">
      <c r="A5" s="75" t="s">
        <v>432</v>
      </c>
      <c r="B5" s="76" t="s">
        <v>433</v>
      </c>
      <c r="C5" s="14" t="s">
        <v>434</v>
      </c>
      <c r="D5" s="14" t="s">
        <v>435</v>
      </c>
      <c r="E5" s="9">
        <f>VLOOKUP($A5,'[1]Hyder_Calcs'!A$1:U$1327,5,0)</f>
        <v>0</v>
      </c>
      <c r="F5" s="9">
        <f>VLOOKUP($A5,'[1]Hyder_Calcs'!A$1:U$1327,7,0)</f>
        <v>0</v>
      </c>
      <c r="G5" s="9">
        <f>VLOOKUP($A5,'[1]Hyder_Calcs'!A$1:U$1327,9,0)</f>
        <v>47.79081266676242</v>
      </c>
      <c r="H5" s="9">
        <f>G5</f>
        <v>47.79081266676242</v>
      </c>
      <c r="I5" s="9" t="s">
        <v>607</v>
      </c>
      <c r="J5" s="14" t="s">
        <v>436</v>
      </c>
      <c r="K5" s="9">
        <f>VLOOKUP($A5,'[1]Hyder_Calcs'!$A1:$U1327,11,0)</f>
        <v>2.011711455045736</v>
      </c>
      <c r="L5" s="9">
        <f>VLOOKUP($A5,'[1]Hyder_Calcs'!$A1:$U1327,13,0)</f>
        <v>3.5800783864955</v>
      </c>
      <c r="M5" s="9">
        <f>VLOOKUP($A5,'[1]Hyder_Calcs'!$A1:$U1327,15,0)</f>
        <v>11.533388738107032</v>
      </c>
      <c r="N5" s="17">
        <f>M5</f>
        <v>11.533388738107032</v>
      </c>
      <c r="O5" s="14" t="s">
        <v>437</v>
      </c>
      <c r="P5" s="20" t="s">
        <v>607</v>
      </c>
      <c r="Q5" s="20" t="s">
        <v>607</v>
      </c>
      <c r="R5" s="20" t="s">
        <v>607</v>
      </c>
      <c r="S5" s="14" t="s">
        <v>666</v>
      </c>
      <c r="T5" s="20" t="s">
        <v>607</v>
      </c>
      <c r="U5" s="20" t="s">
        <v>607</v>
      </c>
      <c r="V5" s="20" t="s">
        <v>607</v>
      </c>
      <c r="W5" s="20" t="s">
        <v>607</v>
      </c>
      <c r="X5" s="20" t="s">
        <v>612</v>
      </c>
      <c r="Y5" s="9" t="str">
        <f>VLOOKUP($A5,'[1]Hyder_Calcs'!$A1:$U1327,16,0)</f>
        <v>M2</v>
      </c>
      <c r="Z5" s="9" t="str">
        <f>VLOOKUP($A5,'[1]Hyder_Calcs'!$A1:$U1327,17,0)</f>
        <v>MINOR</v>
      </c>
      <c r="AA5" s="77" t="str">
        <f>VLOOKUP($A5,'[1]Hyder_Calcs'!$A1:$U1327,18,0)</f>
        <v>Infiltration or attenuation might be applicable depending on site characteristics, if using infiltration consideration should be given to groundwater protection</v>
      </c>
      <c r="AB5" s="9">
        <v>2.19</v>
      </c>
      <c r="AC5" s="9">
        <v>1.07</v>
      </c>
      <c r="AD5" s="9">
        <v>48.95</v>
      </c>
      <c r="AE5" s="9">
        <v>1.12</v>
      </c>
      <c r="AF5" s="10">
        <v>44.72</v>
      </c>
      <c r="AG5" s="10" t="s">
        <v>611</v>
      </c>
      <c r="AH5" s="11">
        <v>50</v>
      </c>
      <c r="AI5" s="11" t="s">
        <v>612</v>
      </c>
      <c r="AJ5" s="11" t="s">
        <v>355</v>
      </c>
      <c r="AK5" s="101" t="s">
        <v>207</v>
      </c>
      <c r="AL5" s="11" t="s">
        <v>438</v>
      </c>
      <c r="AM5" s="94" t="s">
        <v>794</v>
      </c>
    </row>
    <row r="6" spans="1:39" s="16" customFormat="1" ht="161.25" customHeight="1">
      <c r="A6" s="75" t="s">
        <v>439</v>
      </c>
      <c r="B6" s="76" t="s">
        <v>440</v>
      </c>
      <c r="C6" s="14" t="s">
        <v>441</v>
      </c>
      <c r="D6" s="14" t="s">
        <v>435</v>
      </c>
      <c r="E6" s="9">
        <f>VLOOKUP($A6,'[1]Hyder_Calcs'!A$1:U$1327,5,0)</f>
        <v>31.77319122989824</v>
      </c>
      <c r="F6" s="9">
        <f>VLOOKUP($A6,'[1]Hyder_Calcs'!A$1:U$1327,7,0)</f>
        <v>35.20171133137856</v>
      </c>
      <c r="G6" s="9">
        <f>VLOOKUP($A6,'[1]Hyder_Calcs'!A$1:U$1327,9,0)</f>
        <v>40.88605279547278</v>
      </c>
      <c r="H6" s="9">
        <f aca="true" t="shared" si="0" ref="H6:H33">G6</f>
        <v>40.88605279547278</v>
      </c>
      <c r="I6" s="9" t="s">
        <v>607</v>
      </c>
      <c r="J6" s="14" t="s">
        <v>442</v>
      </c>
      <c r="K6" s="9">
        <f>VLOOKUP($A6,'[1]Hyder_Calcs'!$A2:$U1328,11,0)</f>
        <v>2.7344459749802046</v>
      </c>
      <c r="L6" s="9">
        <f>VLOOKUP($A6,'[1]Hyder_Calcs'!$A2:$U1328,13,0)</f>
        <v>10.216925927748171</v>
      </c>
      <c r="M6" s="9">
        <f>VLOOKUP($A6,'[1]Hyder_Calcs'!$A2:$U1328,15,0)</f>
        <v>44.49641028293899</v>
      </c>
      <c r="N6" s="17">
        <f>M6</f>
        <v>44.49641028293899</v>
      </c>
      <c r="O6" s="14" t="s">
        <v>443</v>
      </c>
      <c r="P6" s="20" t="s">
        <v>607</v>
      </c>
      <c r="Q6" s="20" t="s">
        <v>607</v>
      </c>
      <c r="R6" s="20" t="s">
        <v>607</v>
      </c>
      <c r="S6" s="14" t="s">
        <v>12</v>
      </c>
      <c r="T6" s="20" t="s">
        <v>607</v>
      </c>
      <c r="U6" s="20" t="s">
        <v>607</v>
      </c>
      <c r="V6" s="20" t="s">
        <v>607</v>
      </c>
      <c r="W6" s="20" t="s">
        <v>607</v>
      </c>
      <c r="X6" s="20" t="s">
        <v>612</v>
      </c>
      <c r="Y6" s="9" t="str">
        <f>VLOOKUP($A6,'[1]Hyder_Calcs'!$A2:$U1328,16,0)</f>
        <v>M4</v>
      </c>
      <c r="Z6" s="9" t="str">
        <f>VLOOKUP($A6,'[1]Hyder_Calcs'!$A2:$U1328,17,0)</f>
        <v>MINOR</v>
      </c>
      <c r="AA6" s="77" t="str">
        <f>VLOOKUP($A6,'[1]Hyder_Calcs'!$A2:$U1328,18,0)</f>
        <v>Infiltration or attenuation depending on site characteristics, and not in any SPZ</v>
      </c>
      <c r="AB6" s="9">
        <v>1.27</v>
      </c>
      <c r="AC6" s="9">
        <v>0.57</v>
      </c>
      <c r="AD6" s="9">
        <v>45.09</v>
      </c>
      <c r="AE6" s="9">
        <v>0.7</v>
      </c>
      <c r="AF6" s="10">
        <v>27.892</v>
      </c>
      <c r="AG6" s="10" t="s">
        <v>444</v>
      </c>
      <c r="AH6" s="11" t="s">
        <v>612</v>
      </c>
      <c r="AI6" s="11">
        <v>1.27</v>
      </c>
      <c r="AJ6" s="11" t="s">
        <v>342</v>
      </c>
      <c r="AK6" s="99" t="s">
        <v>207</v>
      </c>
      <c r="AL6" s="20" t="s">
        <v>445</v>
      </c>
      <c r="AM6" s="94" t="s">
        <v>795</v>
      </c>
    </row>
    <row r="7" spans="1:39" s="16" customFormat="1" ht="12.75">
      <c r="A7" s="175" t="s">
        <v>39</v>
      </c>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row>
    <row r="8" spans="1:39" s="16" customFormat="1" ht="186" customHeight="1">
      <c r="A8" s="78" t="s">
        <v>446</v>
      </c>
      <c r="B8" s="79" t="s">
        <v>447</v>
      </c>
      <c r="C8" s="14" t="s">
        <v>448</v>
      </c>
      <c r="D8" s="14" t="s">
        <v>449</v>
      </c>
      <c r="E8" s="9">
        <f>VLOOKUP($A8,'[1]Hyder_Calcs'!A$1:U$1327,5,0)</f>
        <v>0</v>
      </c>
      <c r="F8" s="9">
        <f>VLOOKUP($A8,'[1]Hyder_Calcs'!A$1:U$1327,7,0)</f>
        <v>0.03016129146265489</v>
      </c>
      <c r="G8" s="9">
        <f>VLOOKUP($A8,'[1]Hyder_Calcs'!A$1:U$1327,9,0)</f>
        <v>0.04238897823584609</v>
      </c>
      <c r="H8" s="9">
        <f t="shared" si="0"/>
        <v>0.04238897823584609</v>
      </c>
      <c r="I8" s="9" t="s">
        <v>607</v>
      </c>
      <c r="J8" s="14" t="s">
        <v>450</v>
      </c>
      <c r="K8" s="9">
        <f>VLOOKUP($A8,'[1]Hyder_Calcs'!$A3:$U1329,11,0)</f>
        <v>0</v>
      </c>
      <c r="L8" s="9">
        <f>VLOOKUP($A8,'[1]Hyder_Calcs'!$A3:$U1329,13,0)</f>
        <v>0</v>
      </c>
      <c r="M8" s="9">
        <f>VLOOKUP($A8,'[1]Hyder_Calcs'!$A3:$U1329,15,0)</f>
        <v>0.0032783555850661515</v>
      </c>
      <c r="N8" s="17">
        <v>0</v>
      </c>
      <c r="O8" s="5" t="s">
        <v>617</v>
      </c>
      <c r="P8" s="20" t="s">
        <v>607</v>
      </c>
      <c r="Q8" s="20" t="s">
        <v>607</v>
      </c>
      <c r="R8" s="20" t="s">
        <v>607</v>
      </c>
      <c r="S8" s="14" t="s">
        <v>12</v>
      </c>
      <c r="T8" s="20" t="s">
        <v>607</v>
      </c>
      <c r="U8" s="20" t="s">
        <v>607</v>
      </c>
      <c r="V8" s="20" t="s">
        <v>607</v>
      </c>
      <c r="W8" s="20" t="s">
        <v>607</v>
      </c>
      <c r="X8" s="20" t="s">
        <v>612</v>
      </c>
      <c r="Y8" s="9" t="str">
        <f>VLOOKUP($A8,'[1]Hyder_Calcs'!$A3:$U1329,16,0)</f>
        <v>M4</v>
      </c>
      <c r="Z8" s="9" t="str">
        <f>VLOOKUP($A8,'[1]Hyder_Calcs'!$A3:$U1329,17,0)</f>
        <v>MINOR</v>
      </c>
      <c r="AA8" s="77" t="str">
        <f>VLOOKUP($A8,'[1]Hyder_Calcs'!$A3:$U1329,18,0)</f>
        <v>Infiltration or attenuation depending on site characteristics, and not in any SPZ</v>
      </c>
      <c r="AB8" s="9">
        <v>0.7</v>
      </c>
      <c r="AC8" s="9">
        <v>0.04</v>
      </c>
      <c r="AD8" s="9">
        <f>(100/AB8)*AC8</f>
        <v>5.714285714285714</v>
      </c>
      <c r="AE8" s="9">
        <f>AB8-AC8</f>
        <v>0.6599999999999999</v>
      </c>
      <c r="AF8" s="10">
        <f>AE8*40</f>
        <v>26.4</v>
      </c>
      <c r="AG8" s="10" t="s">
        <v>611</v>
      </c>
      <c r="AH8" s="11">
        <v>5</v>
      </c>
      <c r="AI8" s="11" t="s">
        <v>612</v>
      </c>
      <c r="AJ8" s="11" t="s">
        <v>451</v>
      </c>
      <c r="AK8" s="102" t="s">
        <v>613</v>
      </c>
      <c r="AL8" s="20" t="s">
        <v>452</v>
      </c>
      <c r="AM8" s="14" t="s">
        <v>667</v>
      </c>
    </row>
    <row r="9" spans="1:39" s="30" customFormat="1" ht="236.25" customHeight="1">
      <c r="A9" s="78" t="s">
        <v>453</v>
      </c>
      <c r="B9" s="80" t="s">
        <v>454</v>
      </c>
      <c r="C9" s="14" t="s">
        <v>455</v>
      </c>
      <c r="D9" s="14" t="s">
        <v>456</v>
      </c>
      <c r="E9" s="9">
        <f>VLOOKUP($A9,'[1]Hyder_Calcs'!A$1:U$1327,5,0)</f>
        <v>0</v>
      </c>
      <c r="F9" s="9">
        <f>VLOOKUP($A9,'[1]Hyder_Calcs'!A$1:U$1327,7,0)</f>
        <v>9.7581517411188</v>
      </c>
      <c r="G9" s="9">
        <f>VLOOKUP($A9,'[1]Hyder_Calcs'!A$1:U$1327,9,0)</f>
        <v>11.46979005528666</v>
      </c>
      <c r="H9" s="9">
        <f t="shared" si="0"/>
        <v>11.46979005528666</v>
      </c>
      <c r="I9" s="9" t="s">
        <v>607</v>
      </c>
      <c r="J9" s="14" t="s">
        <v>457</v>
      </c>
      <c r="K9" s="9">
        <f>VLOOKUP($A9,'[1]Hyder_Calcs'!$A4:$U1330,11,0)</f>
        <v>0</v>
      </c>
      <c r="L9" s="9">
        <f>VLOOKUP($A9,'[1]Hyder_Calcs'!$A4:$U1330,13,0)</f>
        <v>0.11633106855373297</v>
      </c>
      <c r="M9" s="9">
        <f>VLOOKUP($A9,'[1]Hyder_Calcs'!$A4:$U1330,15,0)</f>
        <v>4.308158994098013</v>
      </c>
      <c r="N9" s="17">
        <f>M9</f>
        <v>4.308158994098013</v>
      </c>
      <c r="O9" s="14" t="s">
        <v>458</v>
      </c>
      <c r="P9" s="20" t="s">
        <v>607</v>
      </c>
      <c r="Q9" s="20" t="s">
        <v>607</v>
      </c>
      <c r="R9" s="20" t="s">
        <v>607</v>
      </c>
      <c r="S9" s="14" t="s">
        <v>12</v>
      </c>
      <c r="T9" s="20" t="s">
        <v>607</v>
      </c>
      <c r="U9" s="20" t="s">
        <v>607</v>
      </c>
      <c r="V9" s="20" t="s">
        <v>607</v>
      </c>
      <c r="W9" s="20" t="s">
        <v>607</v>
      </c>
      <c r="X9" s="20" t="s">
        <v>612</v>
      </c>
      <c r="Y9" s="9" t="str">
        <f>VLOOKUP($A9,'[1]Hyder_Calcs'!$A4:$U1330,16,0)</f>
        <v>M4</v>
      </c>
      <c r="Z9" s="9" t="str">
        <f>VLOOKUP($A9,'[1]Hyder_Calcs'!$A4:$U1330,17,0)</f>
        <v>MINOR</v>
      </c>
      <c r="AA9" s="77" t="str">
        <f>VLOOKUP($A9,'[1]Hyder_Calcs'!$A4:$U1330,18,0)</f>
        <v>Infiltration or attenuation depending on site characteristics, and not in any SPZ</v>
      </c>
      <c r="AB9" s="9">
        <v>9.56</v>
      </c>
      <c r="AC9" s="9">
        <v>0.4119</v>
      </c>
      <c r="AD9" s="9">
        <f>(100/AB9)*AC9</f>
        <v>4.30857740585774</v>
      </c>
      <c r="AE9" s="9">
        <f>AB9-AC9</f>
        <v>9.148100000000001</v>
      </c>
      <c r="AF9" s="10">
        <f>AE9*40</f>
        <v>365.92400000000004</v>
      </c>
      <c r="AG9" s="19" t="s">
        <v>459</v>
      </c>
      <c r="AH9" s="20" t="s">
        <v>612</v>
      </c>
      <c r="AI9" s="95" t="s">
        <v>668</v>
      </c>
      <c r="AJ9" s="11" t="s">
        <v>342</v>
      </c>
      <c r="AK9" s="102" t="s">
        <v>613</v>
      </c>
      <c r="AL9" s="20" t="s">
        <v>460</v>
      </c>
      <c r="AM9" s="14" t="s">
        <v>669</v>
      </c>
    </row>
    <row r="10" spans="1:39" s="30" customFormat="1" ht="12.75">
      <c r="A10" s="175" t="s">
        <v>48</v>
      </c>
      <c r="B10" s="130"/>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row>
    <row r="11" spans="1:39" s="16" customFormat="1" ht="281.25" customHeight="1">
      <c r="A11" s="78" t="s">
        <v>461</v>
      </c>
      <c r="B11" s="80" t="s">
        <v>462</v>
      </c>
      <c r="C11" s="14" t="s">
        <v>463</v>
      </c>
      <c r="D11" s="14" t="s">
        <v>464</v>
      </c>
      <c r="E11" s="9">
        <f>'[1]Hyder_Calcs'!E1364</f>
        <v>18.603787732452467</v>
      </c>
      <c r="F11" s="9">
        <f>'[1]Hyder_Calcs'!G1364</f>
        <v>22.482466422281174</v>
      </c>
      <c r="G11" s="9">
        <f>'[1]Hyder_Calcs'!I1364</f>
        <v>29.145767785648204</v>
      </c>
      <c r="H11" s="9">
        <f t="shared" si="0"/>
        <v>29.145767785648204</v>
      </c>
      <c r="I11" s="9" t="s">
        <v>607</v>
      </c>
      <c r="J11" s="14" t="s">
        <v>465</v>
      </c>
      <c r="K11" s="9">
        <f>'[1]Hyder_Calcs'!K1364</f>
        <v>0</v>
      </c>
      <c r="L11" s="9">
        <f>'[1]Hyder_Calcs'!M1364</f>
        <v>0.12380391842220684</v>
      </c>
      <c r="M11" s="9">
        <f>'[1]Hyder_Calcs'!O1364</f>
        <v>2.063998555530988</v>
      </c>
      <c r="N11" s="17">
        <f>M11</f>
        <v>2.063998555530988</v>
      </c>
      <c r="O11" s="14" t="s">
        <v>466</v>
      </c>
      <c r="P11" s="20" t="s">
        <v>607</v>
      </c>
      <c r="Q11" s="20" t="s">
        <v>607</v>
      </c>
      <c r="R11" s="20" t="s">
        <v>607</v>
      </c>
      <c r="S11" s="14" t="s">
        <v>12</v>
      </c>
      <c r="T11" s="47" t="s">
        <v>314</v>
      </c>
      <c r="U11" s="20" t="s">
        <v>607</v>
      </c>
      <c r="V11" s="20" t="s">
        <v>607</v>
      </c>
      <c r="W11" s="20" t="s">
        <v>607</v>
      </c>
      <c r="X11" s="48" t="s">
        <v>467</v>
      </c>
      <c r="Y11" s="9" t="str">
        <f>'[1]Hyder_Calcs'!P1363</f>
        <v>G4</v>
      </c>
      <c r="Z11" s="9" t="str">
        <f>'[1]Hyder_Calcs'!Q1363</f>
        <v>MAJOR</v>
      </c>
      <c r="AA11" s="77" t="str">
        <f>'[1]Hyder_Calcs'!R1362</f>
        <v>Highly permeable geology and not in any SPZ</v>
      </c>
      <c r="AB11" s="9">
        <v>30.9</v>
      </c>
      <c r="AC11" s="9">
        <v>8.69</v>
      </c>
      <c r="AD11" s="9">
        <v>28.1</v>
      </c>
      <c r="AE11" s="9">
        <v>22.21</v>
      </c>
      <c r="AF11" s="10">
        <v>888</v>
      </c>
      <c r="AG11" s="10" t="s">
        <v>468</v>
      </c>
      <c r="AH11" s="11" t="s">
        <v>670</v>
      </c>
      <c r="AI11" s="11" t="s">
        <v>612</v>
      </c>
      <c r="AJ11" s="11" t="s">
        <v>469</v>
      </c>
      <c r="AK11" s="102" t="s">
        <v>613</v>
      </c>
      <c r="AL11" s="20" t="s">
        <v>470</v>
      </c>
      <c r="AM11" s="94" t="s">
        <v>796</v>
      </c>
    </row>
    <row r="12" spans="1:39" s="16" customFormat="1" ht="90.75" customHeight="1">
      <c r="A12" s="78" t="s">
        <v>471</v>
      </c>
      <c r="B12" s="80" t="s">
        <v>472</v>
      </c>
      <c r="C12" s="14" t="s">
        <v>473</v>
      </c>
      <c r="D12" s="14" t="s">
        <v>474</v>
      </c>
      <c r="E12" s="9">
        <v>0.43406046297281103</v>
      </c>
      <c r="F12" s="9">
        <v>1.1325990071729255</v>
      </c>
      <c r="G12" s="9">
        <v>2.4526117797055953</v>
      </c>
      <c r="H12" s="9">
        <f>G12</f>
        <v>2.4526117797055953</v>
      </c>
      <c r="I12" s="9" t="s">
        <v>607</v>
      </c>
      <c r="J12" s="14" t="s">
        <v>475</v>
      </c>
      <c r="K12" s="9">
        <v>0</v>
      </c>
      <c r="L12" s="9">
        <v>0</v>
      </c>
      <c r="M12" s="9">
        <v>0.62</v>
      </c>
      <c r="N12" s="17">
        <v>0.62</v>
      </c>
      <c r="O12" s="14" t="s">
        <v>671</v>
      </c>
      <c r="P12" s="20" t="s">
        <v>607</v>
      </c>
      <c r="Q12" s="20" t="s">
        <v>607</v>
      </c>
      <c r="R12" s="20" t="s">
        <v>607</v>
      </c>
      <c r="S12" s="14" t="s">
        <v>12</v>
      </c>
      <c r="T12" s="20" t="s">
        <v>607</v>
      </c>
      <c r="U12" s="20" t="s">
        <v>607</v>
      </c>
      <c r="V12" s="20" t="s">
        <v>607</v>
      </c>
      <c r="W12" s="20" t="s">
        <v>607</v>
      </c>
      <c r="X12" s="20" t="s">
        <v>612</v>
      </c>
      <c r="Y12" s="9" t="s">
        <v>425</v>
      </c>
      <c r="Z12" s="9" t="s">
        <v>702</v>
      </c>
      <c r="AA12" s="77" t="s">
        <v>426</v>
      </c>
      <c r="AB12" s="81">
        <v>6.40125750355</v>
      </c>
      <c r="AC12" s="81">
        <v>0.1963</v>
      </c>
      <c r="AD12" s="81">
        <f>(100/AB12)*AC12</f>
        <v>3.0665849622693075</v>
      </c>
      <c r="AE12" s="81">
        <f>AB12-AC12</f>
        <v>6.20495750355</v>
      </c>
      <c r="AF12" s="82">
        <f>AE12*40</f>
        <v>248.198300142</v>
      </c>
      <c r="AG12" s="82" t="s">
        <v>130</v>
      </c>
      <c r="AH12" s="83" t="s">
        <v>612</v>
      </c>
      <c r="AI12" s="83">
        <v>6.2</v>
      </c>
      <c r="AJ12" s="8" t="s">
        <v>342</v>
      </c>
      <c r="AK12" s="104" t="s">
        <v>613</v>
      </c>
      <c r="AL12" s="98" t="s">
        <v>476</v>
      </c>
      <c r="AM12" s="84" t="s">
        <v>672</v>
      </c>
    </row>
    <row r="13" spans="1:39" s="16" customFormat="1" ht="12.75">
      <c r="A13" s="175" t="s">
        <v>84</v>
      </c>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row>
    <row r="14" spans="1:39" s="16" customFormat="1" ht="185.25" customHeight="1">
      <c r="A14" s="75" t="s">
        <v>477</v>
      </c>
      <c r="B14" s="76" t="s">
        <v>478</v>
      </c>
      <c r="C14" s="14" t="s">
        <v>479</v>
      </c>
      <c r="D14" s="14" t="s">
        <v>480</v>
      </c>
      <c r="E14" s="9">
        <f>VLOOKUP($A14,'[1]Hyder_Calcs'!A$1:U$1327,5,0)</f>
        <v>0</v>
      </c>
      <c r="F14" s="9">
        <f>VLOOKUP($A14,'[1]Hyder_Calcs'!A$1:U$1327,7,0)</f>
        <v>14.882691443235993</v>
      </c>
      <c r="G14" s="9">
        <f>VLOOKUP($A14,'[1]Hyder_Calcs'!A$1:U$1327,9,0)</f>
        <v>18.251014743971893</v>
      </c>
      <c r="H14" s="9">
        <f t="shared" si="0"/>
        <v>18.251014743971893</v>
      </c>
      <c r="I14" s="9" t="s">
        <v>607</v>
      </c>
      <c r="J14" s="14" t="s">
        <v>481</v>
      </c>
      <c r="K14" s="9">
        <f>VLOOKUP($A14,'[1]Hyder_Calcs'!$A6:$U1332,11,0)</f>
        <v>0.0881476238349193</v>
      </c>
      <c r="L14" s="9">
        <f>VLOOKUP($A14,'[1]Hyder_Calcs'!$A6:$U1332,13,0)</f>
        <v>0.6307940097140987</v>
      </c>
      <c r="M14" s="9">
        <f>VLOOKUP($A14,'[1]Hyder_Calcs'!$A6:$U1332,15,0)</f>
        <v>5.823015694296558</v>
      </c>
      <c r="N14" s="17">
        <f aca="true" t="shared" si="1" ref="N14:N24">M14</f>
        <v>5.823015694296558</v>
      </c>
      <c r="O14" s="14" t="s">
        <v>482</v>
      </c>
      <c r="P14" s="20" t="s">
        <v>607</v>
      </c>
      <c r="Q14" s="20" t="s">
        <v>607</v>
      </c>
      <c r="R14" s="20" t="s">
        <v>607</v>
      </c>
      <c r="S14" s="14" t="s">
        <v>12</v>
      </c>
      <c r="T14" s="47" t="s">
        <v>314</v>
      </c>
      <c r="U14" s="20" t="s">
        <v>607</v>
      </c>
      <c r="V14" s="20" t="s">
        <v>607</v>
      </c>
      <c r="W14" s="20" t="s">
        <v>607</v>
      </c>
      <c r="X14" s="48" t="s">
        <v>483</v>
      </c>
      <c r="Y14" s="9" t="str">
        <f>VLOOKUP($A14,'[1]Hyder_Calcs'!$A6:$U1332,16,0)</f>
        <v>M4</v>
      </c>
      <c r="Z14" s="9" t="str">
        <f>VLOOKUP($A14,'[1]Hyder_Calcs'!$A6:$U1332,17,0)</f>
        <v>MINOR</v>
      </c>
      <c r="AA14" s="77" t="str">
        <f>VLOOKUP($A14,'[1]Hyder_Calcs'!$A6:$U1332,18,0)</f>
        <v>Infiltration or attenuation depending on site characteristics, and not in any SPZ</v>
      </c>
      <c r="AB14" s="9">
        <v>14.67</v>
      </c>
      <c r="AC14" s="9">
        <v>2.89</v>
      </c>
      <c r="AD14" s="9">
        <v>19.69</v>
      </c>
      <c r="AE14" s="9">
        <v>11.78</v>
      </c>
      <c r="AF14" s="10">
        <v>471.24</v>
      </c>
      <c r="AG14" s="10" t="s">
        <v>611</v>
      </c>
      <c r="AH14" s="11">
        <v>325</v>
      </c>
      <c r="AI14" s="11" t="s">
        <v>612</v>
      </c>
      <c r="AJ14" s="11" t="s">
        <v>451</v>
      </c>
      <c r="AK14" s="102" t="s">
        <v>613</v>
      </c>
      <c r="AL14" s="20" t="s">
        <v>452</v>
      </c>
      <c r="AM14" s="14" t="s">
        <v>673</v>
      </c>
    </row>
    <row r="15" spans="1:39" s="16" customFormat="1" ht="12.75">
      <c r="A15" s="175" t="s">
        <v>484</v>
      </c>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row>
    <row r="16" spans="1:39" s="16" customFormat="1" ht="170.25" customHeight="1">
      <c r="A16" s="75" t="s">
        <v>485</v>
      </c>
      <c r="B16" s="76" t="s">
        <v>486</v>
      </c>
      <c r="C16" s="14" t="s">
        <v>487</v>
      </c>
      <c r="D16" s="14" t="s">
        <v>488</v>
      </c>
      <c r="E16" s="9">
        <f>VLOOKUP($A16,'[1]Hyder_Calcs'!A$1:U$1327,5,0)</f>
        <v>9.493197627766598</v>
      </c>
      <c r="F16" s="9">
        <f>VLOOKUP($A16,'[1]Hyder_Calcs'!A$1:U$1327,7,0)</f>
        <v>12.812062939983479</v>
      </c>
      <c r="G16" s="9">
        <f>VLOOKUP($A16,'[1]Hyder_Calcs'!A$1:U$1327,9,0)</f>
        <v>16.528234770150842</v>
      </c>
      <c r="H16" s="9">
        <f t="shared" si="0"/>
        <v>16.528234770150842</v>
      </c>
      <c r="I16" s="9" t="s">
        <v>607</v>
      </c>
      <c r="J16" s="14" t="s">
        <v>489</v>
      </c>
      <c r="K16" s="9">
        <f>VLOOKUP($A16,'[1]Hyder_Calcs'!$A7:$U1333,11,0)</f>
        <v>3.231969674412638</v>
      </c>
      <c r="L16" s="9">
        <f>VLOOKUP($A16,'[1]Hyder_Calcs'!$A7:$U1333,13,0)</f>
        <v>5.423245635413495</v>
      </c>
      <c r="M16" s="9">
        <f>VLOOKUP($A16,'[1]Hyder_Calcs'!$A7:$U1333,15,0)</f>
        <v>14.111801699211169</v>
      </c>
      <c r="N16" s="17">
        <f t="shared" si="1"/>
        <v>14.111801699211169</v>
      </c>
      <c r="O16" s="19" t="s">
        <v>490</v>
      </c>
      <c r="P16" s="20" t="s">
        <v>607</v>
      </c>
      <c r="Q16" s="20" t="s">
        <v>607</v>
      </c>
      <c r="R16" s="20" t="s">
        <v>607</v>
      </c>
      <c r="S16" s="14" t="s">
        <v>12</v>
      </c>
      <c r="T16" s="20" t="s">
        <v>607</v>
      </c>
      <c r="U16" s="20" t="s">
        <v>607</v>
      </c>
      <c r="V16" s="20" t="s">
        <v>607</v>
      </c>
      <c r="W16" s="20" t="s">
        <v>607</v>
      </c>
      <c r="X16" s="20" t="s">
        <v>612</v>
      </c>
      <c r="Y16" s="9" t="str">
        <f>VLOOKUP($A16,'[1]Hyder_Calcs'!$A7:$U1333,16,0)</f>
        <v>G4</v>
      </c>
      <c r="Z16" s="9" t="str">
        <f>VLOOKUP($A16,'[1]Hyder_Calcs'!$A7:$U1333,17,0)</f>
        <v>MAJOR</v>
      </c>
      <c r="AA16" s="77" t="str">
        <f>VLOOKUP($A16,'[1]Hyder_Calcs'!$A7:$U1333,18,0)</f>
        <v>Highly permeable geology and not in any SPZ</v>
      </c>
      <c r="AB16" s="9">
        <v>0.8</v>
      </c>
      <c r="AC16" s="9">
        <v>0.14</v>
      </c>
      <c r="AD16" s="9">
        <v>17.53</v>
      </c>
      <c r="AE16" s="9">
        <v>0.66</v>
      </c>
      <c r="AF16" s="10">
        <v>26.392</v>
      </c>
      <c r="AG16" s="10" t="s">
        <v>611</v>
      </c>
      <c r="AH16" s="11">
        <v>12</v>
      </c>
      <c r="AI16" s="11" t="s">
        <v>612</v>
      </c>
      <c r="AJ16" s="11" t="s">
        <v>451</v>
      </c>
      <c r="AK16" s="102" t="s">
        <v>613</v>
      </c>
      <c r="AL16" s="20" t="s">
        <v>491</v>
      </c>
      <c r="AM16" s="14" t="s">
        <v>674</v>
      </c>
    </row>
    <row r="17" spans="1:39" s="16" customFormat="1" ht="192.75" customHeight="1">
      <c r="A17" s="78" t="s">
        <v>492</v>
      </c>
      <c r="B17" s="76" t="s">
        <v>493</v>
      </c>
      <c r="C17" s="14" t="s">
        <v>494</v>
      </c>
      <c r="D17" s="14" t="s">
        <v>495</v>
      </c>
      <c r="E17" s="9">
        <f>VLOOKUP($A17,'[1]Hyder_Calcs'!A$1:U$1327,5,0)</f>
        <v>0</v>
      </c>
      <c r="F17" s="9">
        <f>VLOOKUP($A17,'[1]Hyder_Calcs'!A$1:U$1327,7,0)</f>
        <v>0</v>
      </c>
      <c r="G17" s="9">
        <f>VLOOKUP($A17,'[1]Hyder_Calcs'!A$1:U$1327,9,0)</f>
        <v>0.6639640061968234</v>
      </c>
      <c r="H17" s="9">
        <f t="shared" si="0"/>
        <v>0.6639640061968234</v>
      </c>
      <c r="I17" s="9" t="s">
        <v>607</v>
      </c>
      <c r="J17" s="14" t="s">
        <v>496</v>
      </c>
      <c r="K17" s="9">
        <f>VLOOKUP($A17,'[1]Hyder_Calcs'!$A8:$U1334,11,0)</f>
        <v>2.905074044306301</v>
      </c>
      <c r="L17" s="9">
        <f>VLOOKUP($A17,'[1]Hyder_Calcs'!$A8:$U1334,13,0)</f>
        <v>6.228232627959537</v>
      </c>
      <c r="M17" s="9">
        <f>VLOOKUP($A17,'[1]Hyder_Calcs'!$A8:$U1334,15,0)</f>
        <v>13.926480526967591</v>
      </c>
      <c r="N17" s="17">
        <f t="shared" si="1"/>
        <v>13.926480526967591</v>
      </c>
      <c r="O17" s="95" t="s">
        <v>675</v>
      </c>
      <c r="P17" s="20" t="s">
        <v>607</v>
      </c>
      <c r="Q17" s="20" t="s">
        <v>607</v>
      </c>
      <c r="R17" s="20" t="s">
        <v>607</v>
      </c>
      <c r="S17" s="14" t="s">
        <v>12</v>
      </c>
      <c r="T17" s="47" t="s">
        <v>314</v>
      </c>
      <c r="U17" s="20" t="s">
        <v>607</v>
      </c>
      <c r="V17" s="20" t="s">
        <v>607</v>
      </c>
      <c r="W17" s="20" t="s">
        <v>607</v>
      </c>
      <c r="X17" s="19" t="s">
        <v>497</v>
      </c>
      <c r="Y17" s="9" t="str">
        <f>VLOOKUP($A17,'[1]Hyder_Calcs'!$A8:$U1334,16,0)</f>
        <v>G3</v>
      </c>
      <c r="Z17" s="9" t="str">
        <f>VLOOKUP($A17,'[1]Hyder_Calcs'!$A8:$U1334,17,0)</f>
        <v>MAJOR</v>
      </c>
      <c r="AA17" s="77" t="str">
        <f>VLOOKUP($A17,'[1]Hyder_Calcs'!$A8:$U1334,18,0)</f>
        <v>Highly permeable geology and unlikely to be concerns over groundwater pollution</v>
      </c>
      <c r="AB17" s="9">
        <v>4.68</v>
      </c>
      <c r="AC17" s="9">
        <v>0.65</v>
      </c>
      <c r="AD17" s="9">
        <v>13.88</v>
      </c>
      <c r="AE17" s="9">
        <f>AB17-AC17</f>
        <v>4.029999999999999</v>
      </c>
      <c r="AF17" s="10">
        <f>AE17*40</f>
        <v>161.2</v>
      </c>
      <c r="AG17" s="10" t="s">
        <v>611</v>
      </c>
      <c r="AH17" s="11">
        <v>80</v>
      </c>
      <c r="AI17" s="11" t="s">
        <v>612</v>
      </c>
      <c r="AJ17" s="11" t="s">
        <v>451</v>
      </c>
      <c r="AK17" s="102" t="s">
        <v>613</v>
      </c>
      <c r="AL17" s="20" t="s">
        <v>498</v>
      </c>
      <c r="AM17" s="14" t="s">
        <v>499</v>
      </c>
    </row>
    <row r="18" spans="1:39" s="16" customFormat="1" ht="12.75">
      <c r="A18" s="175" t="s">
        <v>500</v>
      </c>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row>
    <row r="19" spans="1:39" s="16" customFormat="1" ht="178.5">
      <c r="A19" s="75" t="s">
        <v>501</v>
      </c>
      <c r="B19" s="76" t="s">
        <v>502</v>
      </c>
      <c r="C19" s="14" t="s">
        <v>503</v>
      </c>
      <c r="D19" s="14" t="s">
        <v>504</v>
      </c>
      <c r="E19" s="9">
        <f>VLOOKUP($A19,'[1]Hyder_Calcs'!A$1:U$1327,5,0)</f>
        <v>0</v>
      </c>
      <c r="F19" s="9">
        <f>VLOOKUP($A19,'[1]Hyder_Calcs'!A$1:U$1327,7,0)</f>
        <v>0</v>
      </c>
      <c r="G19" s="9">
        <f>VLOOKUP($A19,'[1]Hyder_Calcs'!A$1:U$1327,9,0)</f>
        <v>4.803663147622178</v>
      </c>
      <c r="H19" s="9">
        <f t="shared" si="0"/>
        <v>4.803663147622178</v>
      </c>
      <c r="I19" s="9" t="s">
        <v>607</v>
      </c>
      <c r="J19" s="14" t="s">
        <v>505</v>
      </c>
      <c r="K19" s="9">
        <f>VLOOKUP($A19,'[1]Hyder_Calcs'!$A9:$U1335,11,0)</f>
        <v>2.5219579322292134</v>
      </c>
      <c r="L19" s="9">
        <f>VLOOKUP($A19,'[1]Hyder_Calcs'!$A9:$U1335,13,0)</f>
        <v>3.543174668465369</v>
      </c>
      <c r="M19" s="9">
        <f>VLOOKUP($A19,'[1]Hyder_Calcs'!$A9:$U1335,15,0)</f>
        <v>12.227015262797455</v>
      </c>
      <c r="N19" s="17">
        <f t="shared" si="1"/>
        <v>12.227015262797455</v>
      </c>
      <c r="O19" s="19" t="s">
        <v>506</v>
      </c>
      <c r="P19" s="20" t="s">
        <v>607</v>
      </c>
      <c r="Q19" s="20" t="s">
        <v>607</v>
      </c>
      <c r="R19" s="20" t="s">
        <v>607</v>
      </c>
      <c r="S19" s="14" t="s">
        <v>507</v>
      </c>
      <c r="T19" s="47" t="s">
        <v>314</v>
      </c>
      <c r="U19" s="20" t="s">
        <v>607</v>
      </c>
      <c r="V19" s="20" t="s">
        <v>607</v>
      </c>
      <c r="W19" s="20" t="s">
        <v>607</v>
      </c>
      <c r="X19" s="19" t="s">
        <v>508</v>
      </c>
      <c r="Y19" s="9" t="str">
        <f>VLOOKUP($A19,'[1]Hyder_Calcs'!$A9:$U1335,16,0)</f>
        <v>M4</v>
      </c>
      <c r="Z19" s="9" t="str">
        <f>VLOOKUP($A19,'[1]Hyder_Calcs'!$A9:$U1335,17,0)</f>
        <v>MINOR</v>
      </c>
      <c r="AA19" s="77" t="str">
        <f>VLOOKUP($A19,'[1]Hyder_Calcs'!$A9:$U1335,18,0)</f>
        <v>Infiltration or attenuation depending on site characteristics, and not in any SPZ</v>
      </c>
      <c r="AB19" s="9">
        <v>4.92</v>
      </c>
      <c r="AC19" s="9">
        <v>0.61</v>
      </c>
      <c r="AD19" s="9">
        <v>12.47</v>
      </c>
      <c r="AE19" s="9">
        <v>4.31</v>
      </c>
      <c r="AF19" s="10">
        <v>172</v>
      </c>
      <c r="AG19" s="10" t="s">
        <v>509</v>
      </c>
      <c r="AH19" s="11">
        <v>60</v>
      </c>
      <c r="AI19" s="11" t="s">
        <v>612</v>
      </c>
      <c r="AJ19" s="11" t="s">
        <v>510</v>
      </c>
      <c r="AK19" s="102" t="s">
        <v>613</v>
      </c>
      <c r="AL19" s="20" t="s">
        <v>511</v>
      </c>
      <c r="AM19" s="94" t="s">
        <v>676</v>
      </c>
    </row>
    <row r="20" spans="1:39" s="16" customFormat="1" ht="12.75">
      <c r="A20" s="175" t="s">
        <v>184</v>
      </c>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row>
    <row r="21" spans="1:39" s="16" customFormat="1" ht="189" customHeight="1">
      <c r="A21" s="75" t="s">
        <v>512</v>
      </c>
      <c r="B21" s="76" t="s">
        <v>513</v>
      </c>
      <c r="C21" s="14" t="s">
        <v>514</v>
      </c>
      <c r="D21" s="14" t="s">
        <v>515</v>
      </c>
      <c r="E21" s="9">
        <f>VLOOKUP($A21,'[1]Hyder_Calcs'!A$1:U$1327,5,0)</f>
        <v>0</v>
      </c>
      <c r="F21" s="9">
        <f>VLOOKUP($A21,'[1]Hyder_Calcs'!A$1:U$1327,7,0)</f>
        <v>0</v>
      </c>
      <c r="G21" s="9">
        <f>VLOOKUP($A21,'[1]Hyder_Calcs'!A$1:U$1327,9,0)</f>
        <v>5.613304624780014</v>
      </c>
      <c r="H21" s="9">
        <f t="shared" si="0"/>
        <v>5.613304624780014</v>
      </c>
      <c r="I21" s="47" t="s">
        <v>314</v>
      </c>
      <c r="J21" s="14" t="s">
        <v>516</v>
      </c>
      <c r="K21" s="9">
        <f>VLOOKUP($A21,'[1]Hyder_Calcs'!$A10:$U1336,11,0)</f>
        <v>0</v>
      </c>
      <c r="L21" s="9">
        <f>VLOOKUP($A21,'[1]Hyder_Calcs'!$A10:$U1336,13,0)</f>
        <v>0</v>
      </c>
      <c r="M21" s="9">
        <f>VLOOKUP($A21,'[1]Hyder_Calcs'!$A10:$U1336,15,0)</f>
        <v>0.05064504375476732</v>
      </c>
      <c r="N21" s="17">
        <f t="shared" si="1"/>
        <v>0.05064504375476732</v>
      </c>
      <c r="O21" s="19" t="s">
        <v>517</v>
      </c>
      <c r="P21" s="20" t="s">
        <v>607</v>
      </c>
      <c r="Q21" s="20" t="s">
        <v>607</v>
      </c>
      <c r="R21" s="20" t="s">
        <v>607</v>
      </c>
      <c r="S21" s="14" t="s">
        <v>12</v>
      </c>
      <c r="T21" s="20" t="s">
        <v>607</v>
      </c>
      <c r="U21" s="20" t="s">
        <v>607</v>
      </c>
      <c r="V21" s="20" t="s">
        <v>607</v>
      </c>
      <c r="W21" s="20" t="s">
        <v>607</v>
      </c>
      <c r="X21" s="20" t="s">
        <v>612</v>
      </c>
      <c r="Y21" s="9" t="str">
        <f>VLOOKUP($A21,'[1]Hyder_Calcs'!$A10:$U1336,16,0)</f>
        <v>M4</v>
      </c>
      <c r="Z21" s="9" t="str">
        <f>VLOOKUP($A21,'[1]Hyder_Calcs'!$A10:$U1336,17,0)</f>
        <v>MINOR</v>
      </c>
      <c r="AA21" s="77" t="str">
        <f>VLOOKUP($A21,'[1]Hyder_Calcs'!$A10:$U1336,18,0)</f>
        <v>Infiltration or attenuation depending on site characteristics, and not in any SPZ</v>
      </c>
      <c r="AB21" s="9">
        <v>2.1</v>
      </c>
      <c r="AC21" s="9">
        <v>0.12</v>
      </c>
      <c r="AD21" s="9">
        <v>5.48</v>
      </c>
      <c r="AE21" s="9">
        <v>1.98</v>
      </c>
      <c r="AF21" s="10">
        <v>79</v>
      </c>
      <c r="AG21" s="10" t="s">
        <v>611</v>
      </c>
      <c r="AH21" s="11">
        <v>20</v>
      </c>
      <c r="AI21" s="11" t="s">
        <v>612</v>
      </c>
      <c r="AJ21" s="11" t="s">
        <v>451</v>
      </c>
      <c r="AK21" s="102" t="s">
        <v>613</v>
      </c>
      <c r="AL21" s="20" t="s">
        <v>498</v>
      </c>
      <c r="AM21" s="14" t="s">
        <v>677</v>
      </c>
    </row>
    <row r="22" spans="1:39" s="16" customFormat="1" ht="327.75" customHeight="1">
      <c r="A22" s="78" t="s">
        <v>518</v>
      </c>
      <c r="B22" s="80" t="s">
        <v>519</v>
      </c>
      <c r="C22" s="14" t="s">
        <v>520</v>
      </c>
      <c r="D22" s="14" t="s">
        <v>521</v>
      </c>
      <c r="E22" s="9">
        <f>'[1]Hyder_Calcs'!E1345</f>
        <v>6.531489530960382</v>
      </c>
      <c r="F22" s="9">
        <f>'[1]Hyder_Calcs'!G1345</f>
        <v>7.561719457447991</v>
      </c>
      <c r="G22" s="9">
        <f>'[1]Hyder_Calcs'!I1345</f>
        <v>9.045935948961494</v>
      </c>
      <c r="H22" s="9">
        <f t="shared" si="0"/>
        <v>9.045935948961494</v>
      </c>
      <c r="I22" s="9" t="s">
        <v>607</v>
      </c>
      <c r="J22" s="14" t="s">
        <v>678</v>
      </c>
      <c r="K22" s="9">
        <f>'[1]Hyder_Calcs'!K1345</f>
        <v>5.428380942426133</v>
      </c>
      <c r="L22" s="9">
        <f>'[1]Hyder_Calcs'!M1345</f>
        <v>8.998781285623568</v>
      </c>
      <c r="M22" s="9">
        <f>'[1]Hyder_Calcs'!O1345</f>
        <v>19.152912002096656</v>
      </c>
      <c r="N22" s="17">
        <f t="shared" si="1"/>
        <v>19.152912002096656</v>
      </c>
      <c r="O22" s="14" t="s">
        <v>522</v>
      </c>
      <c r="P22" s="20" t="s">
        <v>607</v>
      </c>
      <c r="Q22" s="20" t="s">
        <v>607</v>
      </c>
      <c r="R22" s="20" t="s">
        <v>607</v>
      </c>
      <c r="S22" s="14" t="s">
        <v>12</v>
      </c>
      <c r="T22" s="47" t="s">
        <v>314</v>
      </c>
      <c r="U22" s="20" t="s">
        <v>607</v>
      </c>
      <c r="V22" s="20" t="s">
        <v>607</v>
      </c>
      <c r="W22" s="20" t="s">
        <v>607</v>
      </c>
      <c r="X22" s="48" t="s">
        <v>523</v>
      </c>
      <c r="Y22" s="9" t="s">
        <v>524</v>
      </c>
      <c r="Z22" s="9" t="s">
        <v>525</v>
      </c>
      <c r="AA22" s="77" t="s">
        <v>526</v>
      </c>
      <c r="AB22" s="9">
        <v>35.86</v>
      </c>
      <c r="AC22" s="9">
        <v>7.9</v>
      </c>
      <c r="AD22" s="9">
        <v>22.02</v>
      </c>
      <c r="AE22" s="9">
        <v>27.96</v>
      </c>
      <c r="AF22" s="10">
        <v>1119</v>
      </c>
      <c r="AG22" s="10" t="s">
        <v>527</v>
      </c>
      <c r="AH22" s="11">
        <v>550</v>
      </c>
      <c r="AI22" s="11" t="s">
        <v>612</v>
      </c>
      <c r="AJ22" s="11" t="s">
        <v>528</v>
      </c>
      <c r="AK22" s="102" t="s">
        <v>613</v>
      </c>
      <c r="AL22" s="11"/>
      <c r="AM22" s="14" t="s">
        <v>679</v>
      </c>
    </row>
    <row r="23" spans="1:39" s="16" customFormat="1" ht="219" customHeight="1">
      <c r="A23" s="75" t="s">
        <v>529</v>
      </c>
      <c r="B23" s="76" t="s">
        <v>530</v>
      </c>
      <c r="C23" s="14" t="s">
        <v>531</v>
      </c>
      <c r="D23" s="14" t="s">
        <v>532</v>
      </c>
      <c r="E23" s="9">
        <f>VLOOKUP($A23,'[1]Hyder_Calcs'!A$1:U$1327,5,0)</f>
        <v>14.994779015556908</v>
      </c>
      <c r="F23" s="9">
        <f>VLOOKUP($A23,'[1]Hyder_Calcs'!A$1:U$1327,7,0)</f>
        <v>42.81422838633173</v>
      </c>
      <c r="G23" s="9">
        <f>VLOOKUP($A23,'[1]Hyder_Calcs'!A$1:U$1327,9,0)</f>
        <v>45.087766275330324</v>
      </c>
      <c r="H23" s="9">
        <f t="shared" si="0"/>
        <v>45.087766275330324</v>
      </c>
      <c r="I23" s="47" t="s">
        <v>314</v>
      </c>
      <c r="J23" s="14" t="s">
        <v>533</v>
      </c>
      <c r="K23" s="9">
        <f>VLOOKUP($A23,'[1]Hyder_Calcs'!$A12:$U1338,11,0)</f>
        <v>0.09374992100255743</v>
      </c>
      <c r="L23" s="9">
        <f>VLOOKUP($A23,'[1]Hyder_Calcs'!$A12:$U1338,13,0)</f>
        <v>0.2797135801963503</v>
      </c>
      <c r="M23" s="9">
        <f>VLOOKUP($A23,'[1]Hyder_Calcs'!$A12:$U1338,15,0)</f>
        <v>3.149192717995926</v>
      </c>
      <c r="N23" s="17">
        <f t="shared" si="1"/>
        <v>3.149192717995926</v>
      </c>
      <c r="O23" s="14" t="s">
        <v>534</v>
      </c>
      <c r="P23" s="20" t="s">
        <v>607</v>
      </c>
      <c r="Q23" s="20" t="s">
        <v>607</v>
      </c>
      <c r="R23" s="20" t="s">
        <v>607</v>
      </c>
      <c r="S23" s="14" t="s">
        <v>12</v>
      </c>
      <c r="T23" s="20" t="s">
        <v>607</v>
      </c>
      <c r="U23" s="20" t="s">
        <v>607</v>
      </c>
      <c r="V23" s="20" t="s">
        <v>607</v>
      </c>
      <c r="W23" s="20" t="s">
        <v>607</v>
      </c>
      <c r="X23" s="20" t="s">
        <v>612</v>
      </c>
      <c r="Y23" s="9" t="str">
        <f>VLOOKUP($A23,'[1]Hyder_Calcs'!$A12:$U1338,16,0)</f>
        <v>M4</v>
      </c>
      <c r="Z23" s="9" t="str">
        <f>VLOOKUP($A23,'[1]Hyder_Calcs'!$A12:$U1338,17,0)</f>
        <v>MINOR</v>
      </c>
      <c r="AA23" s="77" t="str">
        <f>VLOOKUP($A23,'[1]Hyder_Calcs'!$A12:$U1338,18,0)</f>
        <v>Infiltration or attenuation depending on site characteristics, and not in any SPZ</v>
      </c>
      <c r="AB23" s="9">
        <v>3.79</v>
      </c>
      <c r="AC23" s="9">
        <v>1.71</v>
      </c>
      <c r="AD23" s="9">
        <v>45.01</v>
      </c>
      <c r="AE23" s="9">
        <v>2.08</v>
      </c>
      <c r="AF23" s="10">
        <v>83</v>
      </c>
      <c r="AG23" s="10" t="s">
        <v>611</v>
      </c>
      <c r="AH23" s="11">
        <v>40</v>
      </c>
      <c r="AI23" s="11" t="s">
        <v>612</v>
      </c>
      <c r="AJ23" s="11" t="s">
        <v>451</v>
      </c>
      <c r="AK23" s="102" t="s">
        <v>613</v>
      </c>
      <c r="AL23" s="11" t="s">
        <v>535</v>
      </c>
      <c r="AM23" s="14" t="s">
        <v>536</v>
      </c>
    </row>
    <row r="24" spans="1:39" s="16" customFormat="1" ht="244.5" customHeight="1">
      <c r="A24" s="75" t="s">
        <v>537</v>
      </c>
      <c r="B24" s="76" t="s">
        <v>612</v>
      </c>
      <c r="C24" s="14" t="s">
        <v>538</v>
      </c>
      <c r="D24" s="14" t="s">
        <v>532</v>
      </c>
      <c r="E24" s="9">
        <f>'[1]Hyder_Calcs'!E1360</f>
        <v>5.8589291575373466</v>
      </c>
      <c r="F24" s="9">
        <f>'[1]Hyder_Calcs'!G1360</f>
        <v>7.0108171626390146</v>
      </c>
      <c r="G24" s="9">
        <f>'[1]Hyder_Calcs'!I1360</f>
        <v>8.069709266577345</v>
      </c>
      <c r="H24" s="9">
        <f t="shared" si="0"/>
        <v>8.069709266577345</v>
      </c>
      <c r="I24" s="47" t="s">
        <v>314</v>
      </c>
      <c r="J24" s="14" t="s">
        <v>680</v>
      </c>
      <c r="K24" s="9">
        <f>'[1]Hyder_Calcs'!K1360</f>
        <v>0.8401143921257385</v>
      </c>
      <c r="L24" s="9">
        <f>'[1]Hyder_Calcs'!M1360</f>
        <v>1.5932765415195733</v>
      </c>
      <c r="M24" s="9">
        <f>'[1]Hyder_Calcs'!O1360</f>
        <v>5.0843916471816915</v>
      </c>
      <c r="N24" s="17">
        <f t="shared" si="1"/>
        <v>5.0843916471816915</v>
      </c>
      <c r="O24" s="14" t="s">
        <v>539</v>
      </c>
      <c r="P24" s="20" t="s">
        <v>607</v>
      </c>
      <c r="Q24" s="47" t="s">
        <v>314</v>
      </c>
      <c r="R24" s="20" t="s">
        <v>607</v>
      </c>
      <c r="S24" s="14" t="s">
        <v>681</v>
      </c>
      <c r="T24" s="47" t="s">
        <v>314</v>
      </c>
      <c r="U24" s="20" t="s">
        <v>607</v>
      </c>
      <c r="V24" s="20" t="s">
        <v>607</v>
      </c>
      <c r="W24" s="20" t="s">
        <v>607</v>
      </c>
      <c r="X24" s="48" t="s">
        <v>540</v>
      </c>
      <c r="Y24" s="9" t="s">
        <v>541</v>
      </c>
      <c r="Z24" s="9" t="s">
        <v>542</v>
      </c>
      <c r="AA24" s="77" t="s">
        <v>682</v>
      </c>
      <c r="AB24" s="9">
        <v>81.4</v>
      </c>
      <c r="AC24" s="9">
        <v>8.96</v>
      </c>
      <c r="AD24" s="9">
        <f>(100/AB24)*AC24</f>
        <v>11.007371007371008</v>
      </c>
      <c r="AE24" s="9">
        <f>AB24-AC24</f>
        <v>72.44</v>
      </c>
      <c r="AF24" s="10">
        <f>AE24*40</f>
        <v>2897.6</v>
      </c>
      <c r="AG24" s="10" t="s">
        <v>543</v>
      </c>
      <c r="AH24" s="11">
        <v>950</v>
      </c>
      <c r="AI24" s="11">
        <v>26</v>
      </c>
      <c r="AJ24" s="11" t="s">
        <v>469</v>
      </c>
      <c r="AK24" s="102" t="s">
        <v>613</v>
      </c>
      <c r="AL24" s="11" t="s">
        <v>544</v>
      </c>
      <c r="AM24" s="14" t="s">
        <v>545</v>
      </c>
    </row>
    <row r="25" spans="1:39" s="16" customFormat="1" ht="163.5" customHeight="1">
      <c r="A25" s="75" t="s">
        <v>546</v>
      </c>
      <c r="B25" s="76" t="s">
        <v>547</v>
      </c>
      <c r="C25" s="14" t="s">
        <v>548</v>
      </c>
      <c r="D25" s="14" t="s">
        <v>532</v>
      </c>
      <c r="E25" s="9">
        <f>VLOOKUP($A25,'[1]Hyder_Calcs'!A$1:U$1327,5,0)</f>
        <v>4.543112896428648</v>
      </c>
      <c r="F25" s="9">
        <f>VLOOKUP($A25,'[1]Hyder_Calcs'!A$1:U$1327,7,0)</f>
        <v>6.757830292964321</v>
      </c>
      <c r="G25" s="9">
        <f>VLOOKUP($A25,'[1]Hyder_Calcs'!A$1:U$1327,9,0)</f>
        <v>14.209736586337977</v>
      </c>
      <c r="H25" s="9">
        <f t="shared" si="0"/>
        <v>14.209736586337977</v>
      </c>
      <c r="I25" s="9" t="s">
        <v>607</v>
      </c>
      <c r="J25" s="14" t="s">
        <v>549</v>
      </c>
      <c r="K25" s="9">
        <f>VLOOKUP($A25,'[1]Hyder_Calcs'!$A14:$U1340,11,0)</f>
        <v>9.181364142787016</v>
      </c>
      <c r="L25" s="9">
        <f>VLOOKUP($A25,'[1]Hyder_Calcs'!$A14:$U1340,13,0)</f>
        <v>15.339439753413146</v>
      </c>
      <c r="M25" s="9">
        <f>VLOOKUP($A25,'[1]Hyder_Calcs'!$A14:$U1340,15,0)</f>
        <v>26.646550360684667</v>
      </c>
      <c r="N25" s="17">
        <f>M25</f>
        <v>26.646550360684667</v>
      </c>
      <c r="O25" s="19" t="s">
        <v>550</v>
      </c>
      <c r="P25" s="20" t="s">
        <v>607</v>
      </c>
      <c r="Q25" s="20" t="s">
        <v>607</v>
      </c>
      <c r="R25" s="20" t="s">
        <v>607</v>
      </c>
      <c r="S25" s="14" t="s">
        <v>12</v>
      </c>
      <c r="T25" s="20" t="s">
        <v>607</v>
      </c>
      <c r="U25" s="20" t="s">
        <v>607</v>
      </c>
      <c r="V25" s="20" t="s">
        <v>607</v>
      </c>
      <c r="W25" s="20" t="s">
        <v>607</v>
      </c>
      <c r="X25" s="20" t="s">
        <v>612</v>
      </c>
      <c r="Y25" s="9" t="str">
        <f>VLOOKUP($A25,'[1]Hyder_Calcs'!$A14:$U1340,16,0)</f>
        <v>G4</v>
      </c>
      <c r="Z25" s="9" t="str">
        <f>VLOOKUP($A25,'[1]Hyder_Calcs'!$A14:$U1340,17,0)</f>
        <v>MAJOR</v>
      </c>
      <c r="AA25" s="77" t="str">
        <f>VLOOKUP($A25,'[1]Hyder_Calcs'!$A14:$U1340,18,0)</f>
        <v>Highly permeable geology and not in any SPZ</v>
      </c>
      <c r="AB25" s="9">
        <v>3.31</v>
      </c>
      <c r="AC25" s="9">
        <v>1.28</v>
      </c>
      <c r="AD25" s="9">
        <v>38.71</v>
      </c>
      <c r="AE25" s="9">
        <v>2.03</v>
      </c>
      <c r="AF25" s="10">
        <v>81.2</v>
      </c>
      <c r="AG25" s="10" t="s">
        <v>130</v>
      </c>
      <c r="AH25" s="11" t="s">
        <v>612</v>
      </c>
      <c r="AI25" s="11">
        <v>3</v>
      </c>
      <c r="AJ25" s="11" t="s">
        <v>342</v>
      </c>
      <c r="AK25" s="99" t="s">
        <v>207</v>
      </c>
      <c r="AL25" s="11" t="s">
        <v>551</v>
      </c>
      <c r="AM25" s="14" t="s">
        <v>797</v>
      </c>
    </row>
    <row r="26" spans="1:39" s="16" customFormat="1" ht="12.75">
      <c r="A26" s="175" t="s">
        <v>247</v>
      </c>
      <c r="B26" s="130"/>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row>
    <row r="27" spans="1:39" s="16" customFormat="1" ht="223.5" customHeight="1">
      <c r="A27" s="78" t="s">
        <v>552</v>
      </c>
      <c r="B27" s="80" t="s">
        <v>553</v>
      </c>
      <c r="C27" s="14" t="s">
        <v>554</v>
      </c>
      <c r="D27" s="14" t="s">
        <v>555</v>
      </c>
      <c r="E27" s="9" t="s">
        <v>612</v>
      </c>
      <c r="F27" s="9" t="s">
        <v>612</v>
      </c>
      <c r="G27" s="9" t="s">
        <v>612</v>
      </c>
      <c r="H27" s="9">
        <v>22.63</v>
      </c>
      <c r="I27" s="9" t="s">
        <v>607</v>
      </c>
      <c r="J27" s="14" t="s">
        <v>556</v>
      </c>
      <c r="K27" s="9">
        <f>VLOOKUP($A27,'[1]Hyder_Calcs'!$A15:$U1341,11,0)</f>
        <v>7.989112207959345</v>
      </c>
      <c r="L27" s="9">
        <f>VLOOKUP($A27,'[1]Hyder_Calcs'!$A15:$U1341,13,0)</f>
        <v>13.308871797503555</v>
      </c>
      <c r="M27" s="9">
        <f>VLOOKUP($A27,'[1]Hyder_Calcs'!$A15:$U1341,15,0)</f>
        <v>21.369148195258887</v>
      </c>
      <c r="N27" s="9">
        <f>M27</f>
        <v>21.369148195258887</v>
      </c>
      <c r="O27" s="19" t="s">
        <v>557</v>
      </c>
      <c r="P27" s="20" t="s">
        <v>607</v>
      </c>
      <c r="Q27" s="20" t="s">
        <v>607</v>
      </c>
      <c r="R27" s="20" t="s">
        <v>607</v>
      </c>
      <c r="S27" s="14" t="s">
        <v>12</v>
      </c>
      <c r="T27" s="47" t="s">
        <v>314</v>
      </c>
      <c r="U27" s="20" t="s">
        <v>607</v>
      </c>
      <c r="V27" s="20" t="s">
        <v>607</v>
      </c>
      <c r="W27" s="20" t="s">
        <v>607</v>
      </c>
      <c r="X27" s="19" t="s">
        <v>558</v>
      </c>
      <c r="Y27" s="9" t="str">
        <f>VLOOKUP($A27,'[1]Hyder_Calcs'!$A15:$U1341,16,0)</f>
        <v>M4</v>
      </c>
      <c r="Z27" s="9" t="str">
        <f>VLOOKUP($A27,'[1]Hyder_Calcs'!$A15:$U1341,17,0)</f>
        <v>MINOR</v>
      </c>
      <c r="AA27" s="77" t="str">
        <f>VLOOKUP($A27,'[1]Hyder_Calcs'!$A15:$U1341,18,0)</f>
        <v>Infiltration or attenuation depending on site characteristics, and not in any SPZ</v>
      </c>
      <c r="AB27" s="17">
        <v>4</v>
      </c>
      <c r="AC27" s="20">
        <v>1.165</v>
      </c>
      <c r="AD27" s="20">
        <f>AC27/AB27*100</f>
        <v>29.125</v>
      </c>
      <c r="AE27" s="17">
        <f>AB27-AC27</f>
        <v>2.835</v>
      </c>
      <c r="AF27" s="20">
        <f>AE27*40</f>
        <v>113.4</v>
      </c>
      <c r="AG27" s="20" t="s">
        <v>130</v>
      </c>
      <c r="AH27" s="20" t="s">
        <v>612</v>
      </c>
      <c r="AI27" s="20">
        <v>4</v>
      </c>
      <c r="AJ27" s="20" t="s">
        <v>559</v>
      </c>
      <c r="AK27" s="106" t="s">
        <v>207</v>
      </c>
      <c r="AL27" s="20" t="s">
        <v>560</v>
      </c>
      <c r="AM27" s="14" t="s">
        <v>802</v>
      </c>
    </row>
    <row r="28" spans="1:39" s="16" customFormat="1" ht="12.75">
      <c r="A28" s="175" t="s">
        <v>254</v>
      </c>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row>
    <row r="29" spans="1:39" s="16" customFormat="1" ht="186" customHeight="1">
      <c r="A29" s="75" t="s">
        <v>561</v>
      </c>
      <c r="B29" s="76" t="s">
        <v>562</v>
      </c>
      <c r="C29" s="14" t="s">
        <v>563</v>
      </c>
      <c r="D29" s="14" t="s">
        <v>532</v>
      </c>
      <c r="E29" s="9">
        <f>VLOOKUP($A29,'[1]Hyder_Calcs'!$A16:$U1342,5,0)</f>
        <v>7.6102480111766635</v>
      </c>
      <c r="F29" s="9">
        <f>VLOOKUP($A29,'[1]Hyder_Calcs'!$A16:$U1342,7,0)</f>
        <v>11.043125595897605</v>
      </c>
      <c r="G29" s="9">
        <f>VLOOKUP($A29,'[1]Hyder_Calcs'!$A16:$U1342,9,0)</f>
        <v>16.44643276732074</v>
      </c>
      <c r="H29" s="9">
        <f t="shared" si="0"/>
        <v>16.44643276732074</v>
      </c>
      <c r="I29" s="9" t="s">
        <v>607</v>
      </c>
      <c r="J29" s="14" t="s">
        <v>564</v>
      </c>
      <c r="K29" s="9">
        <f>VLOOKUP($A29,'[1]Hyder_Calcs'!$A16:$U1342,11,0)</f>
        <v>0.3702808871868545</v>
      </c>
      <c r="L29" s="9">
        <f>VLOOKUP($A29,'[1]Hyder_Calcs'!$A16:$U1342,13,0)</f>
        <v>0.9881764159424054</v>
      </c>
      <c r="M29" s="9">
        <f>VLOOKUP($A29,'[1]Hyder_Calcs'!$A16:$U1342,15,0)</f>
        <v>4.539779234902232</v>
      </c>
      <c r="N29" s="17">
        <f>M29</f>
        <v>4.539779234902232</v>
      </c>
      <c r="O29" s="19" t="s">
        <v>565</v>
      </c>
      <c r="P29" s="20" t="s">
        <v>607</v>
      </c>
      <c r="Q29" s="20" t="s">
        <v>607</v>
      </c>
      <c r="R29" s="20" t="s">
        <v>607</v>
      </c>
      <c r="S29" s="14" t="s">
        <v>12</v>
      </c>
      <c r="T29" s="20" t="s">
        <v>607</v>
      </c>
      <c r="U29" s="20" t="s">
        <v>607</v>
      </c>
      <c r="V29" s="20" t="s">
        <v>607</v>
      </c>
      <c r="W29" s="20" t="s">
        <v>607</v>
      </c>
      <c r="X29" s="20" t="s">
        <v>612</v>
      </c>
      <c r="Y29" s="9" t="str">
        <f>VLOOKUP($A29,'[1]Hyder_Calcs'!$A16:$U1342,16,0)</f>
        <v>M4</v>
      </c>
      <c r="Z29" s="9" t="str">
        <f>VLOOKUP($A29,'[1]Hyder_Calcs'!$A16:$U1342,17,0)</f>
        <v>MINOR</v>
      </c>
      <c r="AA29" s="77" t="str">
        <f>VLOOKUP($A29,'[1]Hyder_Calcs'!$A16:$U1342,18,0)</f>
        <v>Infiltration or attenuation depending on site characteristics, and not in any SPZ</v>
      </c>
      <c r="AB29" s="9">
        <v>2.8</v>
      </c>
      <c r="AC29" s="9">
        <v>0.5</v>
      </c>
      <c r="AD29" s="9">
        <v>17.82</v>
      </c>
      <c r="AE29" s="9">
        <v>2.3</v>
      </c>
      <c r="AF29" s="10">
        <v>92.04</v>
      </c>
      <c r="AG29" s="10" t="s">
        <v>611</v>
      </c>
      <c r="AH29" s="11">
        <v>30</v>
      </c>
      <c r="AI29" s="11" t="s">
        <v>612</v>
      </c>
      <c r="AJ29" s="11" t="s">
        <v>451</v>
      </c>
      <c r="AK29" s="102" t="s">
        <v>613</v>
      </c>
      <c r="AL29" s="11" t="s">
        <v>566</v>
      </c>
      <c r="AM29" s="14" t="s">
        <v>567</v>
      </c>
    </row>
    <row r="30" spans="1:39" s="16" customFormat="1" ht="106.5" customHeight="1">
      <c r="A30" s="75" t="s">
        <v>568</v>
      </c>
      <c r="B30" s="76" t="s">
        <v>569</v>
      </c>
      <c r="C30" s="14" t="s">
        <v>570</v>
      </c>
      <c r="D30" s="14" t="s">
        <v>532</v>
      </c>
      <c r="E30" s="9">
        <f>VLOOKUP($A30,'[1]Hyder_Calcs'!$A17:$U1343,5,0)</f>
        <v>0</v>
      </c>
      <c r="F30" s="9">
        <f>VLOOKUP($A30,'[1]Hyder_Calcs'!$A17:$U1343,7,0)</f>
        <v>3.063568236304777</v>
      </c>
      <c r="G30" s="9">
        <f>VLOOKUP($A30,'[1]Hyder_Calcs'!$A17:$U1343,9,0)</f>
        <v>3.5481946390096297</v>
      </c>
      <c r="H30" s="9">
        <f t="shared" si="0"/>
        <v>3.5481946390096297</v>
      </c>
      <c r="I30" s="9" t="s">
        <v>607</v>
      </c>
      <c r="J30" s="14" t="s">
        <v>571</v>
      </c>
      <c r="K30" s="9">
        <f>VLOOKUP($A30,'[1]Hyder_Calcs'!$A17:$U1343,11,0)</f>
        <v>0</v>
      </c>
      <c r="L30" s="9">
        <f>VLOOKUP($A30,'[1]Hyder_Calcs'!$A17:$U1343,13,0)</f>
        <v>0</v>
      </c>
      <c r="M30" s="9">
        <f>VLOOKUP($A30,'[1]Hyder_Calcs'!$A17:$U1343,15,0)</f>
        <v>1.208108523334898</v>
      </c>
      <c r="N30" s="17">
        <f>M30</f>
        <v>1.208108523334898</v>
      </c>
      <c r="O30" s="19" t="s">
        <v>572</v>
      </c>
      <c r="P30" s="20" t="s">
        <v>607</v>
      </c>
      <c r="Q30" s="20" t="s">
        <v>607</v>
      </c>
      <c r="R30" s="20" t="s">
        <v>607</v>
      </c>
      <c r="S30" s="14" t="s">
        <v>12</v>
      </c>
      <c r="T30" s="20" t="s">
        <v>607</v>
      </c>
      <c r="U30" s="20" t="s">
        <v>607</v>
      </c>
      <c r="V30" s="20" t="s">
        <v>607</v>
      </c>
      <c r="W30" s="20" t="s">
        <v>607</v>
      </c>
      <c r="X30" s="20" t="s">
        <v>612</v>
      </c>
      <c r="Y30" s="9" t="str">
        <f>VLOOKUP($A30,'[1]Hyder_Calcs'!$A17:$U1343,16,0)</f>
        <v>M4</v>
      </c>
      <c r="Z30" s="9" t="str">
        <f>VLOOKUP($A30,'[1]Hyder_Calcs'!$A17:$U1343,17,0)</f>
        <v>MINOR</v>
      </c>
      <c r="AA30" s="77" t="str">
        <f>VLOOKUP($A30,'[1]Hyder_Calcs'!$A17:$U1343,18,0)</f>
        <v>Infiltration or attenuation depending on site characteristics, and not in any SPZ</v>
      </c>
      <c r="AB30" s="9">
        <v>0.58</v>
      </c>
      <c r="AC30" s="9">
        <v>0.02</v>
      </c>
      <c r="AD30" s="9">
        <f>(100/AB30)*AC30</f>
        <v>3.4482758620689657</v>
      </c>
      <c r="AE30" s="9">
        <f>AB30-AC30</f>
        <v>0.5599999999999999</v>
      </c>
      <c r="AF30" s="10">
        <f>AE30*40</f>
        <v>22.4</v>
      </c>
      <c r="AG30" s="10" t="s">
        <v>611</v>
      </c>
      <c r="AH30" s="11">
        <v>13</v>
      </c>
      <c r="AI30" s="11" t="s">
        <v>612</v>
      </c>
      <c r="AJ30" s="11" t="s">
        <v>451</v>
      </c>
      <c r="AK30" s="102" t="s">
        <v>613</v>
      </c>
      <c r="AL30" s="11" t="s">
        <v>566</v>
      </c>
      <c r="AM30" s="14" t="s">
        <v>793</v>
      </c>
    </row>
    <row r="31" spans="1:39" s="16" customFormat="1" ht="12.75">
      <c r="A31" s="175" t="s">
        <v>287</v>
      </c>
      <c r="B31" s="130"/>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row>
    <row r="32" spans="1:39" s="16" customFormat="1" ht="111" customHeight="1">
      <c r="A32" s="75" t="s">
        <v>573</v>
      </c>
      <c r="B32" s="14" t="s">
        <v>612</v>
      </c>
      <c r="C32" s="14" t="s">
        <v>574</v>
      </c>
      <c r="D32" s="14" t="s">
        <v>575</v>
      </c>
      <c r="E32" s="9" t="s">
        <v>292</v>
      </c>
      <c r="F32" s="9" t="s">
        <v>292</v>
      </c>
      <c r="G32" s="9" t="s">
        <v>292</v>
      </c>
      <c r="H32" s="9" t="s">
        <v>292</v>
      </c>
      <c r="I32" s="9" t="s">
        <v>607</v>
      </c>
      <c r="J32" s="14" t="s">
        <v>576</v>
      </c>
      <c r="K32" s="9" t="s">
        <v>292</v>
      </c>
      <c r="L32" s="9" t="s">
        <v>292</v>
      </c>
      <c r="M32" s="9" t="s">
        <v>292</v>
      </c>
      <c r="N32" s="17" t="s">
        <v>292</v>
      </c>
      <c r="O32" s="14" t="s">
        <v>612</v>
      </c>
      <c r="P32" s="20" t="s">
        <v>607</v>
      </c>
      <c r="Q32" s="20" t="s">
        <v>607</v>
      </c>
      <c r="R32" s="20" t="s">
        <v>607</v>
      </c>
      <c r="S32" s="14" t="s">
        <v>12</v>
      </c>
      <c r="T32" s="20" t="s">
        <v>607</v>
      </c>
      <c r="U32" s="20" t="s">
        <v>607</v>
      </c>
      <c r="V32" s="20" t="s">
        <v>607</v>
      </c>
      <c r="W32" s="20" t="s">
        <v>607</v>
      </c>
      <c r="X32" s="20" t="s">
        <v>612</v>
      </c>
      <c r="Y32" s="9" t="s">
        <v>292</v>
      </c>
      <c r="Z32" s="9" t="s">
        <v>292</v>
      </c>
      <c r="AA32" s="77" t="s">
        <v>292</v>
      </c>
      <c r="AB32" s="9">
        <v>20.76</v>
      </c>
      <c r="AC32" s="9">
        <v>2.23</v>
      </c>
      <c r="AD32" s="9">
        <f>(100/AB32)*AC32</f>
        <v>10.741811175337185</v>
      </c>
      <c r="AE32" s="9">
        <f>AB32-AC32</f>
        <v>18.53</v>
      </c>
      <c r="AF32" s="10" t="s">
        <v>292</v>
      </c>
      <c r="AG32" s="10" t="s">
        <v>291</v>
      </c>
      <c r="AH32" s="8" t="s">
        <v>612</v>
      </c>
      <c r="AI32" s="11">
        <v>20.76</v>
      </c>
      <c r="AJ32" s="11" t="s">
        <v>577</v>
      </c>
      <c r="AK32" s="102" t="s">
        <v>613</v>
      </c>
      <c r="AL32" s="11" t="s">
        <v>607</v>
      </c>
      <c r="AM32" s="14" t="s">
        <v>761</v>
      </c>
    </row>
    <row r="33" spans="1:39" s="16" customFormat="1" ht="93.75" customHeight="1">
      <c r="A33" s="75" t="s">
        <v>762</v>
      </c>
      <c r="B33" s="14" t="s">
        <v>612</v>
      </c>
      <c r="C33" s="14" t="s">
        <v>763</v>
      </c>
      <c r="D33" s="14" t="s">
        <v>532</v>
      </c>
      <c r="E33" s="9" t="s">
        <v>292</v>
      </c>
      <c r="F33" s="9" t="s">
        <v>292</v>
      </c>
      <c r="G33" s="9" t="s">
        <v>292</v>
      </c>
      <c r="H33" s="9" t="str">
        <f t="shared" si="0"/>
        <v>n/a</v>
      </c>
      <c r="I33" s="9" t="s">
        <v>607</v>
      </c>
      <c r="J33" s="14" t="s">
        <v>764</v>
      </c>
      <c r="K33" s="9" t="s">
        <v>292</v>
      </c>
      <c r="L33" s="9" t="s">
        <v>292</v>
      </c>
      <c r="M33" s="9" t="s">
        <v>292</v>
      </c>
      <c r="N33" s="17" t="s">
        <v>292</v>
      </c>
      <c r="O33" s="14" t="s">
        <v>612</v>
      </c>
      <c r="P33" s="20" t="s">
        <v>607</v>
      </c>
      <c r="Q33" s="20" t="s">
        <v>607</v>
      </c>
      <c r="R33" s="20" t="s">
        <v>607</v>
      </c>
      <c r="S33" s="14" t="s">
        <v>12</v>
      </c>
      <c r="T33" s="20" t="s">
        <v>607</v>
      </c>
      <c r="U33" s="20" t="s">
        <v>607</v>
      </c>
      <c r="V33" s="20" t="s">
        <v>607</v>
      </c>
      <c r="W33" s="20" t="s">
        <v>607</v>
      </c>
      <c r="X33" s="20" t="s">
        <v>612</v>
      </c>
      <c r="Y33" s="9" t="s">
        <v>292</v>
      </c>
      <c r="Z33" s="9" t="s">
        <v>292</v>
      </c>
      <c r="AA33" s="77" t="s">
        <v>292</v>
      </c>
      <c r="AB33" s="9">
        <v>45</v>
      </c>
      <c r="AC33" s="9">
        <v>2.786</v>
      </c>
      <c r="AD33" s="9">
        <f>(100/AB33)*AC33</f>
        <v>6.191111111111112</v>
      </c>
      <c r="AE33" s="9">
        <f>AB33-AC33</f>
        <v>42.214</v>
      </c>
      <c r="AF33" s="10" t="s">
        <v>292</v>
      </c>
      <c r="AG33" s="10" t="s">
        <v>291</v>
      </c>
      <c r="AH33" s="11" t="s">
        <v>612</v>
      </c>
      <c r="AI33" s="11">
        <v>44.46</v>
      </c>
      <c r="AJ33" s="11" t="s">
        <v>577</v>
      </c>
      <c r="AK33" s="102" t="s">
        <v>613</v>
      </c>
      <c r="AL33" s="11" t="s">
        <v>607</v>
      </c>
      <c r="AM33" s="14" t="s">
        <v>765</v>
      </c>
    </row>
    <row r="34" spans="1:39" s="16" customFormat="1" ht="15">
      <c r="A34" s="85"/>
      <c r="B34" s="28"/>
      <c r="C34" s="28"/>
      <c r="D34" s="28"/>
      <c r="E34" s="27"/>
      <c r="F34" s="27"/>
      <c r="G34" s="27"/>
      <c r="H34" s="27"/>
      <c r="I34" s="27"/>
      <c r="J34" s="28"/>
      <c r="K34" s="27"/>
      <c r="L34" s="27"/>
      <c r="M34" s="27"/>
      <c r="N34" s="29"/>
      <c r="P34" s="56"/>
      <c r="Q34" s="56"/>
      <c r="R34" s="56"/>
      <c r="Y34" s="27"/>
      <c r="Z34" s="27"/>
      <c r="AA34" s="86"/>
      <c r="AB34" s="27"/>
      <c r="AC34" s="27"/>
      <c r="AD34" s="27"/>
      <c r="AE34" s="27"/>
      <c r="AF34" s="32"/>
      <c r="AG34" s="32"/>
      <c r="AH34" s="33">
        <f>SUM(AH5:AH33)</f>
        <v>2135</v>
      </c>
      <c r="AI34" s="33"/>
      <c r="AJ34" s="33"/>
      <c r="AK34" s="33"/>
      <c r="AL34" s="33"/>
      <c r="AM34" s="28"/>
    </row>
    <row r="35" spans="1:39" s="16" customFormat="1" ht="15">
      <c r="A35" s="25"/>
      <c r="B35" s="28"/>
      <c r="C35" s="26"/>
      <c r="D35" s="28"/>
      <c r="E35" s="27"/>
      <c r="F35" s="27"/>
      <c r="G35" s="27"/>
      <c r="H35" s="27"/>
      <c r="I35" s="27"/>
      <c r="J35" s="28"/>
      <c r="K35" s="29"/>
      <c r="L35" s="29"/>
      <c r="M35" s="29"/>
      <c r="N35" s="29"/>
      <c r="O35" s="28"/>
      <c r="P35" s="31"/>
      <c r="Q35" s="31"/>
      <c r="R35" s="31"/>
      <c r="S35" s="26"/>
      <c r="T35" s="31"/>
      <c r="U35" s="31"/>
      <c r="V35" s="31"/>
      <c r="W35" s="31"/>
      <c r="X35" s="31"/>
      <c r="Y35" s="56"/>
      <c r="Z35" s="56"/>
      <c r="AA35" s="57"/>
      <c r="AB35" s="27"/>
      <c r="AC35" s="27"/>
      <c r="AD35" s="27"/>
      <c r="AE35" s="27"/>
      <c r="AF35" s="32"/>
      <c r="AG35" s="32"/>
      <c r="AH35" s="33"/>
      <c r="AI35" s="33"/>
      <c r="AJ35" s="59"/>
      <c r="AK35" s="33"/>
      <c r="AL35" s="33"/>
      <c r="AM35" s="26"/>
    </row>
    <row r="36" spans="1:39" s="16" customFormat="1" ht="15">
      <c r="A36" s="25"/>
      <c r="B36" s="28"/>
      <c r="C36" s="26"/>
      <c r="D36" s="28"/>
      <c r="E36" s="27"/>
      <c r="F36" s="27"/>
      <c r="G36" s="27"/>
      <c r="H36" s="27"/>
      <c r="I36" s="27"/>
      <c r="J36" s="28"/>
      <c r="K36" s="29"/>
      <c r="L36" s="29"/>
      <c r="M36" s="29"/>
      <c r="N36" s="29"/>
      <c r="O36" s="28"/>
      <c r="P36" s="31"/>
      <c r="Q36" s="31"/>
      <c r="R36" s="31"/>
      <c r="S36" s="26"/>
      <c r="T36" s="31"/>
      <c r="U36" s="31"/>
      <c r="V36" s="31"/>
      <c r="W36" s="31"/>
      <c r="X36" s="31"/>
      <c r="Y36" s="56"/>
      <c r="Z36" s="56"/>
      <c r="AA36" s="57"/>
      <c r="AB36" s="27"/>
      <c r="AC36" s="27"/>
      <c r="AD36" s="27"/>
      <c r="AE36" s="27"/>
      <c r="AF36" s="32"/>
      <c r="AG36" s="32"/>
      <c r="AH36" s="33"/>
      <c r="AI36" s="33"/>
      <c r="AJ36" s="59"/>
      <c r="AK36" s="33"/>
      <c r="AL36" s="33"/>
      <c r="AM36" s="26"/>
    </row>
    <row r="37" spans="1:39" s="16" customFormat="1" ht="15">
      <c r="A37" s="25"/>
      <c r="B37" s="28"/>
      <c r="C37" s="26"/>
      <c r="D37" s="28"/>
      <c r="E37" s="27"/>
      <c r="F37" s="27"/>
      <c r="G37" s="27"/>
      <c r="H37" s="27"/>
      <c r="I37" s="55"/>
      <c r="J37" s="28"/>
      <c r="K37" s="29"/>
      <c r="L37" s="29"/>
      <c r="M37" s="29"/>
      <c r="N37" s="29"/>
      <c r="O37" s="28"/>
      <c r="P37" s="31"/>
      <c r="Q37" s="31"/>
      <c r="R37" s="31"/>
      <c r="S37" s="26"/>
      <c r="T37" s="31"/>
      <c r="U37" s="31"/>
      <c r="V37" s="31"/>
      <c r="W37" s="31"/>
      <c r="X37" s="31"/>
      <c r="Y37" s="56"/>
      <c r="Z37" s="56"/>
      <c r="AA37" s="57"/>
      <c r="AB37" s="27"/>
      <c r="AC37" s="27"/>
      <c r="AD37" s="27"/>
      <c r="AE37" s="27"/>
      <c r="AF37" s="32"/>
      <c r="AG37" s="60"/>
      <c r="AH37" s="58"/>
      <c r="AI37" s="33"/>
      <c r="AJ37" s="59"/>
      <c r="AK37" s="58"/>
      <c r="AL37" s="58"/>
      <c r="AM37" s="26"/>
    </row>
    <row r="38" spans="1:39" s="16" customFormat="1" ht="15">
      <c r="A38" s="25"/>
      <c r="B38" s="28"/>
      <c r="C38" s="26"/>
      <c r="D38" s="28"/>
      <c r="E38" s="27"/>
      <c r="F38" s="27"/>
      <c r="G38" s="27"/>
      <c r="H38" s="27"/>
      <c r="I38" s="55"/>
      <c r="J38" s="28"/>
      <c r="K38" s="29"/>
      <c r="L38" s="29"/>
      <c r="M38" s="29"/>
      <c r="N38" s="29"/>
      <c r="O38" s="28"/>
      <c r="P38" s="31"/>
      <c r="Q38" s="31"/>
      <c r="R38" s="31"/>
      <c r="S38" s="26"/>
      <c r="T38" s="31"/>
      <c r="U38" s="31"/>
      <c r="V38" s="31"/>
      <c r="W38" s="31"/>
      <c r="X38" s="31"/>
      <c r="Y38" s="56"/>
      <c r="Z38" s="56"/>
      <c r="AA38" s="57"/>
      <c r="AB38" s="27"/>
      <c r="AC38" s="27"/>
      <c r="AD38" s="27"/>
      <c r="AE38" s="27"/>
      <c r="AF38" s="32"/>
      <c r="AG38" s="32"/>
      <c r="AH38" s="33"/>
      <c r="AI38" s="58"/>
      <c r="AJ38" s="59"/>
      <c r="AK38" s="58"/>
      <c r="AL38" s="58"/>
      <c r="AM38" s="26"/>
    </row>
    <row r="39" spans="1:39" s="16" customFormat="1" ht="15">
      <c r="A39" s="25"/>
      <c r="B39" s="28"/>
      <c r="C39" s="26"/>
      <c r="D39" s="28"/>
      <c r="E39" s="27"/>
      <c r="F39" s="27"/>
      <c r="G39" s="27"/>
      <c r="H39" s="27"/>
      <c r="I39" s="55"/>
      <c r="J39" s="28"/>
      <c r="K39" s="29"/>
      <c r="L39" s="29"/>
      <c r="M39" s="29"/>
      <c r="N39" s="29"/>
      <c r="O39" s="28"/>
      <c r="P39" s="31"/>
      <c r="Q39" s="31"/>
      <c r="R39" s="31"/>
      <c r="S39" s="26"/>
      <c r="T39" s="31"/>
      <c r="U39" s="31"/>
      <c r="V39" s="31"/>
      <c r="W39" s="31"/>
      <c r="X39" s="31"/>
      <c r="Y39" s="56"/>
      <c r="Z39" s="56"/>
      <c r="AA39" s="57"/>
      <c r="AB39" s="27"/>
      <c r="AC39" s="27"/>
      <c r="AD39" s="27"/>
      <c r="AE39" s="27"/>
      <c r="AF39" s="32"/>
      <c r="AG39" s="60"/>
      <c r="AH39" s="58"/>
      <c r="AI39" s="33"/>
      <c r="AJ39" s="59"/>
      <c r="AK39" s="58"/>
      <c r="AL39" s="58"/>
      <c r="AM39" s="26"/>
    </row>
    <row r="40" spans="1:39" s="16" customFormat="1" ht="15">
      <c r="A40" s="25"/>
      <c r="B40" s="28"/>
      <c r="C40" s="26"/>
      <c r="D40" s="28"/>
      <c r="E40" s="27"/>
      <c r="F40" s="27"/>
      <c r="G40" s="27"/>
      <c r="H40" s="27"/>
      <c r="I40" s="55"/>
      <c r="J40" s="28"/>
      <c r="K40" s="29"/>
      <c r="L40" s="29"/>
      <c r="M40" s="29"/>
      <c r="N40" s="29"/>
      <c r="O40" s="28"/>
      <c r="P40" s="31"/>
      <c r="Q40" s="31"/>
      <c r="R40" s="31"/>
      <c r="S40" s="26"/>
      <c r="T40" s="31"/>
      <c r="U40" s="31"/>
      <c r="V40" s="31"/>
      <c r="W40" s="31"/>
      <c r="X40" s="31"/>
      <c r="Y40" s="56"/>
      <c r="Z40" s="56"/>
      <c r="AA40" s="57"/>
      <c r="AB40" s="27"/>
      <c r="AC40" s="27"/>
      <c r="AD40" s="27"/>
      <c r="AE40" s="27"/>
      <c r="AF40" s="32"/>
      <c r="AG40" s="32"/>
      <c r="AH40" s="33"/>
      <c r="AI40" s="58"/>
      <c r="AJ40" s="59"/>
      <c r="AK40" s="58"/>
      <c r="AL40" s="58"/>
      <c r="AM40" s="26"/>
    </row>
    <row r="41" spans="1:39" s="16" customFormat="1" ht="15">
      <c r="A41" s="87"/>
      <c r="B41" s="26"/>
      <c r="C41" s="26"/>
      <c r="D41" s="88"/>
      <c r="E41" s="27"/>
      <c r="F41" s="27"/>
      <c r="G41" s="27"/>
      <c r="H41" s="89"/>
      <c r="I41" s="89"/>
      <c r="J41" s="88"/>
      <c r="K41" s="29"/>
      <c r="L41" s="29"/>
      <c r="M41" s="29"/>
      <c r="N41" s="29"/>
      <c r="P41" s="56"/>
      <c r="Q41" s="56"/>
      <c r="R41" s="56"/>
      <c r="Y41" s="56"/>
      <c r="Z41" s="56"/>
      <c r="AA41" s="57"/>
      <c r="AB41" s="89"/>
      <c r="AC41" s="89"/>
      <c r="AD41" s="89"/>
      <c r="AE41" s="89"/>
      <c r="AF41" s="90"/>
      <c r="AG41" s="90"/>
      <c r="AH41" s="91"/>
      <c r="AI41" s="91"/>
      <c r="AJ41" s="91"/>
      <c r="AK41" s="91"/>
      <c r="AL41" s="91"/>
      <c r="AM41" s="88"/>
    </row>
    <row r="42" spans="1:39" s="16" customFormat="1" ht="15">
      <c r="A42" s="25"/>
      <c r="B42" s="28"/>
      <c r="C42" s="26"/>
      <c r="D42" s="28"/>
      <c r="E42" s="27"/>
      <c r="F42" s="27"/>
      <c r="G42" s="27"/>
      <c r="H42" s="27"/>
      <c r="I42" s="55"/>
      <c r="J42" s="28"/>
      <c r="K42" s="29"/>
      <c r="L42" s="29"/>
      <c r="M42" s="29"/>
      <c r="N42" s="29"/>
      <c r="O42" s="28"/>
      <c r="P42" s="31"/>
      <c r="Q42" s="31"/>
      <c r="R42" s="31"/>
      <c r="S42" s="26"/>
      <c r="T42" s="31"/>
      <c r="U42" s="31"/>
      <c r="V42" s="31"/>
      <c r="W42" s="31"/>
      <c r="X42" s="31"/>
      <c r="Y42" s="56"/>
      <c r="Z42" s="56"/>
      <c r="AA42" s="57"/>
      <c r="AB42" s="27"/>
      <c r="AC42" s="27"/>
      <c r="AD42" s="27"/>
      <c r="AE42" s="27"/>
      <c r="AF42" s="32"/>
      <c r="AG42" s="32"/>
      <c r="AH42" s="33"/>
      <c r="AI42" s="58"/>
      <c r="AJ42" s="59"/>
      <c r="AK42" s="58"/>
      <c r="AL42" s="58"/>
      <c r="AM42" s="26"/>
    </row>
    <row r="43" spans="1:39" s="16" customFormat="1" ht="15">
      <c r="A43" s="25"/>
      <c r="B43" s="28"/>
      <c r="C43" s="26"/>
      <c r="D43" s="28"/>
      <c r="E43" s="27"/>
      <c r="F43" s="27"/>
      <c r="G43" s="27"/>
      <c r="H43" s="27"/>
      <c r="I43" s="55"/>
      <c r="J43" s="28"/>
      <c r="K43" s="29"/>
      <c r="L43" s="29"/>
      <c r="M43" s="29"/>
      <c r="N43" s="29"/>
      <c r="O43" s="28"/>
      <c r="P43" s="31"/>
      <c r="Q43" s="31"/>
      <c r="R43" s="31"/>
      <c r="S43" s="26"/>
      <c r="T43" s="31"/>
      <c r="U43" s="31"/>
      <c r="V43" s="31"/>
      <c r="W43" s="31"/>
      <c r="X43" s="31"/>
      <c r="Y43" s="56"/>
      <c r="Z43" s="56"/>
      <c r="AA43" s="57"/>
      <c r="AB43" s="27"/>
      <c r="AC43" s="27"/>
      <c r="AD43" s="27"/>
      <c r="AE43" s="27"/>
      <c r="AF43" s="32"/>
      <c r="AG43" s="32"/>
      <c r="AH43" s="33"/>
      <c r="AI43" s="58"/>
      <c r="AJ43" s="59"/>
      <c r="AK43" s="58"/>
      <c r="AL43" s="58"/>
      <c r="AM43" s="26"/>
    </row>
    <row r="44" spans="1:39" s="16" customFormat="1" ht="15">
      <c r="A44" s="25"/>
      <c r="B44" s="28"/>
      <c r="C44" s="28"/>
      <c r="D44" s="28"/>
      <c r="E44" s="27"/>
      <c r="F44" s="27"/>
      <c r="G44" s="27"/>
      <c r="H44" s="27"/>
      <c r="I44" s="27"/>
      <c r="J44" s="28"/>
      <c r="K44" s="29"/>
      <c r="L44" s="29"/>
      <c r="M44" s="29"/>
      <c r="N44" s="29"/>
      <c r="P44" s="56"/>
      <c r="Q44" s="56"/>
      <c r="R44" s="56"/>
      <c r="Y44" s="56"/>
      <c r="Z44" s="56"/>
      <c r="AA44" s="57"/>
      <c r="AB44" s="27"/>
      <c r="AC44" s="27"/>
      <c r="AD44" s="27"/>
      <c r="AE44" s="27"/>
      <c r="AF44" s="32"/>
      <c r="AG44" s="32"/>
      <c r="AH44" s="33"/>
      <c r="AI44" s="33"/>
      <c r="AJ44" s="33"/>
      <c r="AK44" s="33"/>
      <c r="AL44" s="33"/>
      <c r="AM44" s="28"/>
    </row>
    <row r="45" spans="1:39" s="16" customFormat="1" ht="15">
      <c r="A45" s="25"/>
      <c r="B45" s="28"/>
      <c r="C45" s="26"/>
      <c r="D45" s="28"/>
      <c r="E45" s="27"/>
      <c r="F45" s="27"/>
      <c r="G45" s="27"/>
      <c r="H45" s="27"/>
      <c r="I45" s="55"/>
      <c r="J45" s="28"/>
      <c r="K45" s="29"/>
      <c r="L45" s="29"/>
      <c r="M45" s="29"/>
      <c r="N45" s="29"/>
      <c r="O45" s="26"/>
      <c r="P45" s="31"/>
      <c r="Q45" s="31"/>
      <c r="R45" s="31"/>
      <c r="S45" s="26"/>
      <c r="T45" s="31"/>
      <c r="U45" s="31"/>
      <c r="V45" s="31"/>
      <c r="W45" s="31"/>
      <c r="X45" s="31"/>
      <c r="Y45" s="56"/>
      <c r="Z45" s="56"/>
      <c r="AA45" s="57"/>
      <c r="AB45" s="27"/>
      <c r="AC45" s="27"/>
      <c r="AD45" s="27"/>
      <c r="AE45" s="27"/>
      <c r="AF45" s="32"/>
      <c r="AG45" s="32"/>
      <c r="AH45" s="58"/>
      <c r="AI45" s="33"/>
      <c r="AJ45" s="59"/>
      <c r="AK45" s="58"/>
      <c r="AL45" s="58"/>
      <c r="AM45" s="26"/>
    </row>
    <row r="46" spans="1:39" s="16" customFormat="1" ht="15">
      <c r="A46" s="25"/>
      <c r="B46" s="28"/>
      <c r="C46" s="26"/>
      <c r="D46" s="28"/>
      <c r="E46" s="27"/>
      <c r="F46" s="27"/>
      <c r="G46" s="27"/>
      <c r="H46" s="27"/>
      <c r="I46" s="55"/>
      <c r="J46" s="28"/>
      <c r="K46" s="29"/>
      <c r="L46" s="29"/>
      <c r="M46" s="29"/>
      <c r="N46" s="29"/>
      <c r="O46" s="28"/>
      <c r="P46" s="31"/>
      <c r="Q46" s="31"/>
      <c r="R46" s="31"/>
      <c r="S46" s="26"/>
      <c r="T46" s="31"/>
      <c r="U46" s="31"/>
      <c r="V46" s="31"/>
      <c r="W46" s="31"/>
      <c r="X46" s="31"/>
      <c r="Y46" s="56"/>
      <c r="Z46" s="56"/>
      <c r="AA46" s="57"/>
      <c r="AB46" s="27"/>
      <c r="AC46" s="27"/>
      <c r="AD46" s="27"/>
      <c r="AE46" s="27"/>
      <c r="AF46" s="32"/>
      <c r="AG46" s="32"/>
      <c r="AH46" s="33"/>
      <c r="AI46" s="58"/>
      <c r="AJ46" s="59"/>
      <c r="AK46" s="58"/>
      <c r="AL46" s="58"/>
      <c r="AM46" s="26"/>
    </row>
    <row r="47" spans="1:39" s="16" customFormat="1" ht="87.75" customHeight="1">
      <c r="A47" s="25"/>
      <c r="B47" s="28"/>
      <c r="C47" s="26"/>
      <c r="D47" s="28"/>
      <c r="E47" s="27"/>
      <c r="F47" s="27"/>
      <c r="G47" s="27"/>
      <c r="H47" s="27"/>
      <c r="I47" s="55"/>
      <c r="J47" s="28"/>
      <c r="K47" s="29"/>
      <c r="L47" s="29"/>
      <c r="M47" s="29"/>
      <c r="N47" s="29"/>
      <c r="O47" s="28"/>
      <c r="P47" s="31"/>
      <c r="Q47" s="31"/>
      <c r="R47" s="31"/>
      <c r="S47" s="26"/>
      <c r="T47" s="31"/>
      <c r="U47" s="31"/>
      <c r="V47" s="31"/>
      <c r="W47" s="31"/>
      <c r="X47" s="31"/>
      <c r="Y47" s="56"/>
      <c r="Z47" s="56"/>
      <c r="AA47" s="57"/>
      <c r="AB47" s="27"/>
      <c r="AC47" s="27"/>
      <c r="AD47" s="27"/>
      <c r="AE47" s="27"/>
      <c r="AF47" s="32"/>
      <c r="AG47" s="32"/>
      <c r="AH47" s="33"/>
      <c r="AI47" s="58"/>
      <c r="AJ47" s="59"/>
      <c r="AK47" s="58"/>
      <c r="AL47" s="58"/>
      <c r="AM47" s="26"/>
    </row>
    <row r="48" spans="1:39" s="16" customFormat="1" ht="15">
      <c r="A48" s="25"/>
      <c r="B48" s="28"/>
      <c r="C48" s="26"/>
      <c r="D48" s="28"/>
      <c r="E48" s="27"/>
      <c r="F48" s="27"/>
      <c r="G48" s="27"/>
      <c r="H48" s="27"/>
      <c r="I48" s="55"/>
      <c r="J48" s="28"/>
      <c r="K48" s="29"/>
      <c r="L48" s="29"/>
      <c r="M48" s="29"/>
      <c r="N48" s="29"/>
      <c r="O48" s="28"/>
      <c r="P48" s="31"/>
      <c r="Q48" s="31"/>
      <c r="R48" s="31"/>
      <c r="S48" s="26"/>
      <c r="T48" s="31"/>
      <c r="U48" s="31"/>
      <c r="V48" s="31"/>
      <c r="W48" s="31"/>
      <c r="X48" s="31"/>
      <c r="Y48" s="56"/>
      <c r="Z48" s="56"/>
      <c r="AA48" s="57"/>
      <c r="AB48" s="27"/>
      <c r="AC48" s="27"/>
      <c r="AD48" s="27"/>
      <c r="AE48" s="27"/>
      <c r="AF48" s="32"/>
      <c r="AG48" s="32"/>
      <c r="AH48" s="33"/>
      <c r="AI48" s="58"/>
      <c r="AJ48" s="59"/>
      <c r="AK48" s="58"/>
      <c r="AL48" s="58"/>
      <c r="AM48" s="26"/>
    </row>
    <row r="49" spans="1:39" s="16" customFormat="1" ht="15">
      <c r="A49" s="25"/>
      <c r="B49" s="28"/>
      <c r="C49" s="26"/>
      <c r="D49" s="26"/>
      <c r="E49" s="27"/>
      <c r="F49" s="27"/>
      <c r="G49" s="27"/>
      <c r="H49" s="27"/>
      <c r="I49" s="55"/>
      <c r="J49" s="28"/>
      <c r="K49" s="29"/>
      <c r="L49" s="29"/>
      <c r="M49" s="29"/>
      <c r="N49" s="29"/>
      <c r="P49" s="31"/>
      <c r="Q49" s="31"/>
      <c r="R49" s="31"/>
      <c r="S49" s="26"/>
      <c r="T49" s="31"/>
      <c r="U49" s="31"/>
      <c r="V49" s="31"/>
      <c r="W49" s="31"/>
      <c r="X49" s="31"/>
      <c r="Y49" s="56"/>
      <c r="Z49" s="56"/>
      <c r="AA49" s="57"/>
      <c r="AB49" s="27"/>
      <c r="AC49" s="27"/>
      <c r="AD49" s="27"/>
      <c r="AE49" s="27"/>
      <c r="AF49" s="32"/>
      <c r="AG49" s="32"/>
      <c r="AH49" s="33"/>
      <c r="AI49" s="58"/>
      <c r="AJ49" s="59"/>
      <c r="AK49" s="58"/>
      <c r="AL49" s="58"/>
      <c r="AM49" s="26"/>
    </row>
    <row r="50" spans="1:39" s="16" customFormat="1" ht="15">
      <c r="A50" s="25"/>
      <c r="B50" s="28"/>
      <c r="C50" s="26"/>
      <c r="D50" s="28"/>
      <c r="E50" s="27"/>
      <c r="F50" s="27"/>
      <c r="G50" s="27"/>
      <c r="H50" s="27"/>
      <c r="I50" s="55"/>
      <c r="J50" s="28"/>
      <c r="K50" s="29"/>
      <c r="L50" s="29"/>
      <c r="M50" s="29"/>
      <c r="N50" s="29"/>
      <c r="O50" s="28"/>
      <c r="P50" s="31"/>
      <c r="Q50" s="31"/>
      <c r="R50" s="31"/>
      <c r="S50" s="26"/>
      <c r="T50" s="31"/>
      <c r="U50" s="31"/>
      <c r="V50" s="31"/>
      <c r="W50" s="31"/>
      <c r="X50" s="31"/>
      <c r="Y50" s="56"/>
      <c r="Z50" s="56"/>
      <c r="AA50" s="57"/>
      <c r="AB50" s="27"/>
      <c r="AC50" s="27"/>
      <c r="AD50" s="27"/>
      <c r="AE50" s="27"/>
      <c r="AF50" s="32"/>
      <c r="AG50" s="32"/>
      <c r="AH50" s="33"/>
      <c r="AI50" s="58"/>
      <c r="AJ50" s="59"/>
      <c r="AK50" s="58"/>
      <c r="AL50" s="58"/>
      <c r="AM50" s="26"/>
    </row>
    <row r="51" spans="1:39" s="16" customFormat="1" ht="59.25" customHeight="1">
      <c r="A51" s="25"/>
      <c r="B51" s="28"/>
      <c r="C51" s="26"/>
      <c r="D51" s="28"/>
      <c r="E51" s="27"/>
      <c r="F51" s="27"/>
      <c r="G51" s="27"/>
      <c r="H51" s="27"/>
      <c r="I51" s="55"/>
      <c r="J51" s="28"/>
      <c r="K51" s="29"/>
      <c r="L51" s="29"/>
      <c r="M51" s="29"/>
      <c r="N51" s="29"/>
      <c r="O51" s="28"/>
      <c r="P51" s="31"/>
      <c r="Q51" s="31"/>
      <c r="R51" s="31"/>
      <c r="T51" s="31"/>
      <c r="U51" s="31"/>
      <c r="V51" s="31"/>
      <c r="W51" s="31"/>
      <c r="X51" s="31"/>
      <c r="Y51" s="56"/>
      <c r="Z51" s="56"/>
      <c r="AA51" s="57"/>
      <c r="AB51" s="27"/>
      <c r="AC51" s="27"/>
      <c r="AD51" s="27"/>
      <c r="AE51" s="27"/>
      <c r="AF51" s="32"/>
      <c r="AG51" s="32"/>
      <c r="AH51" s="33"/>
      <c r="AI51" s="58"/>
      <c r="AJ51" s="59"/>
      <c r="AK51" s="58"/>
      <c r="AL51" s="58"/>
      <c r="AM51" s="26"/>
    </row>
    <row r="52" spans="1:39" s="16" customFormat="1" ht="15">
      <c r="A52" s="25"/>
      <c r="B52" s="28"/>
      <c r="C52" s="26"/>
      <c r="D52" s="28"/>
      <c r="E52" s="27"/>
      <c r="F52" s="27"/>
      <c r="G52" s="27"/>
      <c r="H52" s="27"/>
      <c r="I52" s="55"/>
      <c r="J52" s="28"/>
      <c r="K52" s="29"/>
      <c r="L52" s="29"/>
      <c r="M52" s="29"/>
      <c r="N52" s="29"/>
      <c r="P52" s="31"/>
      <c r="Q52" s="31"/>
      <c r="R52" s="31"/>
      <c r="S52" s="26"/>
      <c r="T52" s="31"/>
      <c r="U52" s="31"/>
      <c r="V52" s="31"/>
      <c r="W52" s="31"/>
      <c r="X52" s="31"/>
      <c r="Y52" s="56"/>
      <c r="Z52" s="56"/>
      <c r="AA52" s="57"/>
      <c r="AB52" s="27"/>
      <c r="AC52" s="27"/>
      <c r="AD52" s="27"/>
      <c r="AE52" s="27"/>
      <c r="AF52" s="32"/>
      <c r="AG52" s="32"/>
      <c r="AH52" s="33"/>
      <c r="AI52" s="58"/>
      <c r="AJ52" s="59"/>
      <c r="AK52" s="58"/>
      <c r="AL52" s="58"/>
      <c r="AM52" s="26"/>
    </row>
    <row r="53" spans="1:39" s="16" customFormat="1" ht="15">
      <c r="A53" s="25"/>
      <c r="B53" s="28"/>
      <c r="C53" s="26"/>
      <c r="D53" s="28"/>
      <c r="E53" s="27"/>
      <c r="F53" s="27"/>
      <c r="G53" s="27"/>
      <c r="H53" s="27"/>
      <c r="I53" s="55"/>
      <c r="J53" s="26"/>
      <c r="K53" s="29"/>
      <c r="L53" s="29"/>
      <c r="M53" s="29"/>
      <c r="N53" s="29"/>
      <c r="P53" s="31"/>
      <c r="Q53" s="31"/>
      <c r="R53" s="31"/>
      <c r="S53" s="26"/>
      <c r="T53" s="31"/>
      <c r="U53" s="31"/>
      <c r="V53" s="31"/>
      <c r="W53" s="31"/>
      <c r="X53" s="31"/>
      <c r="Y53" s="56"/>
      <c r="Z53" s="56"/>
      <c r="AA53" s="57"/>
      <c r="AB53" s="27"/>
      <c r="AC53" s="27"/>
      <c r="AD53" s="27"/>
      <c r="AE53" s="27"/>
      <c r="AF53" s="32"/>
      <c r="AG53" s="32"/>
      <c r="AH53" s="33"/>
      <c r="AI53" s="58"/>
      <c r="AJ53" s="59"/>
      <c r="AK53" s="58"/>
      <c r="AL53" s="58"/>
      <c r="AM53" s="26"/>
    </row>
    <row r="54" spans="1:39" s="16" customFormat="1" ht="57.75" customHeight="1">
      <c r="A54" s="25"/>
      <c r="B54" s="28"/>
      <c r="C54" s="26"/>
      <c r="D54" s="28"/>
      <c r="E54" s="27"/>
      <c r="F54" s="27"/>
      <c r="G54" s="27"/>
      <c r="H54" s="27"/>
      <c r="I54" s="55"/>
      <c r="J54" s="26"/>
      <c r="K54" s="29"/>
      <c r="L54" s="29"/>
      <c r="M54" s="29"/>
      <c r="N54" s="29"/>
      <c r="P54" s="31"/>
      <c r="Q54" s="31"/>
      <c r="R54" s="31"/>
      <c r="T54" s="31"/>
      <c r="U54" s="31"/>
      <c r="V54" s="31"/>
      <c r="W54" s="31"/>
      <c r="X54" s="31"/>
      <c r="Y54" s="56"/>
      <c r="Z54" s="56"/>
      <c r="AA54" s="57"/>
      <c r="AB54" s="27"/>
      <c r="AC54" s="27"/>
      <c r="AD54" s="27"/>
      <c r="AE54" s="27"/>
      <c r="AF54" s="32"/>
      <c r="AG54" s="60"/>
      <c r="AH54" s="33"/>
      <c r="AI54" s="33"/>
      <c r="AJ54" s="59"/>
      <c r="AK54" s="58"/>
      <c r="AL54" s="58"/>
      <c r="AM54" s="26"/>
    </row>
    <row r="55" spans="1:39" s="16" customFormat="1" ht="15">
      <c r="A55" s="25"/>
      <c r="B55" s="28"/>
      <c r="C55" s="26"/>
      <c r="D55" s="28"/>
      <c r="E55" s="27"/>
      <c r="F55" s="27"/>
      <c r="G55" s="27"/>
      <c r="H55" s="27"/>
      <c r="I55" s="55"/>
      <c r="J55" s="28"/>
      <c r="K55" s="29"/>
      <c r="L55" s="29"/>
      <c r="M55" s="29"/>
      <c r="N55" s="29"/>
      <c r="O55" s="28"/>
      <c r="P55" s="31"/>
      <c r="Q55" s="31"/>
      <c r="R55" s="31"/>
      <c r="S55" s="26"/>
      <c r="T55" s="31"/>
      <c r="U55" s="31"/>
      <c r="V55" s="31"/>
      <c r="W55" s="31"/>
      <c r="X55" s="31"/>
      <c r="Y55" s="56"/>
      <c r="Z55" s="56"/>
      <c r="AA55" s="57"/>
      <c r="AB55" s="27"/>
      <c r="AC55" s="27"/>
      <c r="AD55" s="27"/>
      <c r="AE55" s="27"/>
      <c r="AF55" s="32"/>
      <c r="AG55" s="32"/>
      <c r="AH55" s="58"/>
      <c r="AI55" s="33"/>
      <c r="AJ55" s="59"/>
      <c r="AK55" s="58"/>
      <c r="AL55" s="58"/>
      <c r="AM55" s="26"/>
    </row>
    <row r="56" spans="1:39" s="16" customFormat="1" ht="15">
      <c r="A56" s="25"/>
      <c r="B56" s="28"/>
      <c r="C56" s="26"/>
      <c r="D56" s="28"/>
      <c r="E56" s="27"/>
      <c r="F56" s="27"/>
      <c r="G56" s="27"/>
      <c r="H56" s="27"/>
      <c r="I56" s="55"/>
      <c r="J56" s="28"/>
      <c r="K56" s="29"/>
      <c r="L56" s="29"/>
      <c r="M56" s="29"/>
      <c r="N56" s="29"/>
      <c r="O56" s="28"/>
      <c r="P56" s="31"/>
      <c r="Q56" s="31"/>
      <c r="R56" s="31"/>
      <c r="S56" s="26"/>
      <c r="T56" s="31"/>
      <c r="U56" s="31"/>
      <c r="V56" s="31"/>
      <c r="W56" s="31"/>
      <c r="X56" s="31"/>
      <c r="Y56" s="56"/>
      <c r="Z56" s="56"/>
      <c r="AA56" s="57"/>
      <c r="AB56" s="27"/>
      <c r="AC56" s="27"/>
      <c r="AD56" s="27"/>
      <c r="AE56" s="27"/>
      <c r="AF56" s="32"/>
      <c r="AG56" s="32"/>
      <c r="AH56" s="33"/>
      <c r="AI56" s="58"/>
      <c r="AJ56" s="59"/>
      <c r="AK56" s="58"/>
      <c r="AL56" s="58"/>
      <c r="AM56" s="26"/>
    </row>
    <row r="57" spans="1:39" s="16" customFormat="1" ht="15">
      <c r="A57" s="25"/>
      <c r="B57" s="28"/>
      <c r="C57" s="26"/>
      <c r="D57" s="28"/>
      <c r="E57" s="27"/>
      <c r="F57" s="27"/>
      <c r="G57" s="27"/>
      <c r="H57" s="27"/>
      <c r="I57" s="55"/>
      <c r="J57" s="28"/>
      <c r="K57" s="29"/>
      <c r="L57" s="29"/>
      <c r="M57" s="29"/>
      <c r="N57" s="29"/>
      <c r="O57" s="28"/>
      <c r="P57" s="31"/>
      <c r="Q57" s="31"/>
      <c r="R57" s="31"/>
      <c r="S57" s="26"/>
      <c r="T57" s="31"/>
      <c r="U57" s="31"/>
      <c r="V57" s="31"/>
      <c r="W57" s="31"/>
      <c r="X57" s="31"/>
      <c r="Y57" s="56"/>
      <c r="Z57" s="56"/>
      <c r="AA57" s="57"/>
      <c r="AB57" s="27"/>
      <c r="AC57" s="27"/>
      <c r="AD57" s="27"/>
      <c r="AE57" s="27"/>
      <c r="AF57" s="32"/>
      <c r="AG57" s="32"/>
      <c r="AH57" s="33"/>
      <c r="AI57" s="58"/>
      <c r="AJ57" s="59"/>
      <c r="AK57" s="58"/>
      <c r="AL57" s="58"/>
      <c r="AM57" s="26"/>
    </row>
    <row r="58" spans="1:39" s="16" customFormat="1" ht="15">
      <c r="A58" s="25"/>
      <c r="B58" s="28"/>
      <c r="C58" s="26"/>
      <c r="D58" s="28"/>
      <c r="E58" s="27"/>
      <c r="F58" s="27"/>
      <c r="G58" s="27"/>
      <c r="H58" s="27"/>
      <c r="I58" s="27"/>
      <c r="J58" s="28"/>
      <c r="K58" s="29"/>
      <c r="L58" s="29"/>
      <c r="M58" s="29"/>
      <c r="N58" s="29"/>
      <c r="O58" s="28"/>
      <c r="P58" s="31"/>
      <c r="Q58" s="31"/>
      <c r="R58" s="31"/>
      <c r="S58" s="26"/>
      <c r="T58" s="31"/>
      <c r="U58" s="31"/>
      <c r="V58" s="31"/>
      <c r="W58" s="31"/>
      <c r="X58" s="31"/>
      <c r="Y58" s="56"/>
      <c r="Z58" s="56"/>
      <c r="AA58" s="57"/>
      <c r="AB58" s="27"/>
      <c r="AC58" s="27"/>
      <c r="AD58" s="27"/>
      <c r="AE58" s="27"/>
      <c r="AF58" s="32"/>
      <c r="AG58" s="32"/>
      <c r="AH58" s="33"/>
      <c r="AI58" s="33"/>
      <c r="AJ58" s="59"/>
      <c r="AK58" s="33"/>
      <c r="AL58" s="33"/>
      <c r="AM58" s="26"/>
    </row>
    <row r="59" spans="1:39" s="16" customFormat="1" ht="15">
      <c r="A59" s="25"/>
      <c r="B59" s="28"/>
      <c r="C59" s="26"/>
      <c r="D59" s="28"/>
      <c r="E59" s="27"/>
      <c r="F59" s="27"/>
      <c r="G59" s="27"/>
      <c r="H59" s="27"/>
      <c r="I59" s="27"/>
      <c r="J59" s="28"/>
      <c r="K59" s="29"/>
      <c r="L59" s="29"/>
      <c r="M59" s="29"/>
      <c r="N59" s="29"/>
      <c r="O59" s="28"/>
      <c r="P59" s="31"/>
      <c r="Q59" s="31"/>
      <c r="R59" s="31"/>
      <c r="S59" s="26"/>
      <c r="T59" s="31"/>
      <c r="U59" s="31"/>
      <c r="V59" s="31"/>
      <c r="W59" s="31"/>
      <c r="X59" s="31"/>
      <c r="Y59" s="56"/>
      <c r="Z59" s="56"/>
      <c r="AA59" s="57"/>
      <c r="AB59" s="27"/>
      <c r="AC59" s="27"/>
      <c r="AD59" s="27"/>
      <c r="AE59" s="27"/>
      <c r="AF59" s="32"/>
      <c r="AG59" s="32"/>
      <c r="AH59" s="33"/>
      <c r="AI59" s="33"/>
      <c r="AJ59" s="59"/>
      <c r="AK59" s="33"/>
      <c r="AL59" s="33"/>
      <c r="AM59" s="26"/>
    </row>
    <row r="60" spans="1:39" s="16" customFormat="1" ht="15">
      <c r="A60" s="25"/>
      <c r="B60" s="28"/>
      <c r="C60" s="26"/>
      <c r="D60" s="28"/>
      <c r="E60" s="27"/>
      <c r="F60" s="27"/>
      <c r="G60" s="27"/>
      <c r="H60" s="27"/>
      <c r="I60" s="27"/>
      <c r="J60" s="28"/>
      <c r="K60" s="29"/>
      <c r="L60" s="29"/>
      <c r="M60" s="29"/>
      <c r="N60" s="29"/>
      <c r="O60" s="28"/>
      <c r="P60" s="31"/>
      <c r="Q60" s="31"/>
      <c r="R60" s="31"/>
      <c r="S60" s="26"/>
      <c r="T60" s="31"/>
      <c r="U60" s="31"/>
      <c r="V60" s="31"/>
      <c r="W60" s="31"/>
      <c r="X60" s="31"/>
      <c r="Y60" s="56"/>
      <c r="Z60" s="56"/>
      <c r="AA60" s="57"/>
      <c r="AB60" s="27"/>
      <c r="AC60" s="27"/>
      <c r="AD60" s="27"/>
      <c r="AE60" s="27"/>
      <c r="AF60" s="32"/>
      <c r="AG60" s="32"/>
      <c r="AH60" s="33"/>
      <c r="AI60" s="33"/>
      <c r="AJ60" s="59"/>
      <c r="AK60" s="33"/>
      <c r="AL60" s="33"/>
      <c r="AM60" s="26"/>
    </row>
    <row r="61" spans="1:39" s="16" customFormat="1" ht="15">
      <c r="A61" s="25"/>
      <c r="B61" s="28"/>
      <c r="C61" s="26"/>
      <c r="D61" s="28"/>
      <c r="E61" s="27"/>
      <c r="F61" s="27"/>
      <c r="G61" s="27"/>
      <c r="H61" s="27"/>
      <c r="I61" s="27"/>
      <c r="J61" s="28"/>
      <c r="K61" s="29"/>
      <c r="L61" s="29"/>
      <c r="M61" s="29"/>
      <c r="N61" s="29"/>
      <c r="O61" s="28"/>
      <c r="P61" s="31"/>
      <c r="Q61" s="31"/>
      <c r="R61" s="31"/>
      <c r="S61" s="26"/>
      <c r="T61" s="31"/>
      <c r="U61" s="31"/>
      <c r="V61" s="31"/>
      <c r="W61" s="31"/>
      <c r="X61" s="31"/>
      <c r="Y61" s="56"/>
      <c r="Z61" s="56"/>
      <c r="AA61" s="57"/>
      <c r="AB61" s="27"/>
      <c r="AC61" s="27"/>
      <c r="AD61" s="27"/>
      <c r="AE61" s="27"/>
      <c r="AF61" s="32"/>
      <c r="AG61" s="32"/>
      <c r="AH61" s="33"/>
      <c r="AI61" s="33"/>
      <c r="AJ61" s="59"/>
      <c r="AK61" s="33"/>
      <c r="AL61" s="33"/>
      <c r="AM61" s="26"/>
    </row>
    <row r="62" spans="1:39" s="16" customFormat="1" ht="15">
      <c r="A62" s="25"/>
      <c r="B62" s="28"/>
      <c r="C62" s="26"/>
      <c r="D62" s="28"/>
      <c r="E62" s="27"/>
      <c r="F62" s="27"/>
      <c r="G62" s="27"/>
      <c r="H62" s="27"/>
      <c r="I62" s="27"/>
      <c r="J62" s="28"/>
      <c r="K62" s="29"/>
      <c r="L62" s="29"/>
      <c r="M62" s="29"/>
      <c r="N62" s="29"/>
      <c r="O62" s="28"/>
      <c r="P62" s="31"/>
      <c r="Q62" s="31"/>
      <c r="R62" s="31"/>
      <c r="S62" s="26"/>
      <c r="T62" s="31"/>
      <c r="U62" s="31"/>
      <c r="V62" s="31"/>
      <c r="W62" s="31"/>
      <c r="X62" s="31"/>
      <c r="Y62" s="56"/>
      <c r="Z62" s="56"/>
      <c r="AA62" s="57"/>
      <c r="AB62" s="27"/>
      <c r="AC62" s="27"/>
      <c r="AD62" s="27"/>
      <c r="AE62" s="27"/>
      <c r="AF62" s="32"/>
      <c r="AG62" s="32"/>
      <c r="AH62" s="33"/>
      <c r="AI62" s="33"/>
      <c r="AJ62" s="59"/>
      <c r="AK62" s="33"/>
      <c r="AL62" s="33"/>
      <c r="AM62" s="26"/>
    </row>
    <row r="63" spans="1:39" s="16" customFormat="1" ht="15">
      <c r="A63" s="25"/>
      <c r="B63" s="28"/>
      <c r="C63" s="26"/>
      <c r="D63" s="28"/>
      <c r="E63" s="27"/>
      <c r="F63" s="27"/>
      <c r="G63" s="27"/>
      <c r="H63" s="27"/>
      <c r="I63" s="27"/>
      <c r="J63" s="28"/>
      <c r="K63" s="29"/>
      <c r="L63" s="29"/>
      <c r="M63" s="29"/>
      <c r="N63" s="29"/>
      <c r="P63" s="31"/>
      <c r="Q63" s="31"/>
      <c r="R63" s="31"/>
      <c r="S63" s="26"/>
      <c r="T63" s="31"/>
      <c r="U63" s="31"/>
      <c r="V63" s="31"/>
      <c r="W63" s="31"/>
      <c r="X63" s="31"/>
      <c r="Y63" s="56"/>
      <c r="Z63" s="56"/>
      <c r="AA63" s="57"/>
      <c r="AB63" s="27"/>
      <c r="AC63" s="27"/>
      <c r="AD63" s="27"/>
      <c r="AE63" s="27"/>
      <c r="AF63" s="32"/>
      <c r="AG63" s="32"/>
      <c r="AH63" s="33"/>
      <c r="AI63" s="33"/>
      <c r="AJ63" s="59"/>
      <c r="AK63" s="33"/>
      <c r="AL63" s="33"/>
      <c r="AM63" s="28"/>
    </row>
    <row r="64" spans="1:39" s="16" customFormat="1" ht="15">
      <c r="A64" s="40"/>
      <c r="B64" s="40"/>
      <c r="C64" s="28"/>
      <c r="D64" s="28"/>
      <c r="E64" s="27"/>
      <c r="F64" s="27"/>
      <c r="G64" s="27"/>
      <c r="H64" s="27"/>
      <c r="I64" s="27"/>
      <c r="J64" s="28"/>
      <c r="K64" s="29"/>
      <c r="L64" s="29"/>
      <c r="M64" s="29"/>
      <c r="N64" s="29"/>
      <c r="P64" s="56"/>
      <c r="Q64" s="56"/>
      <c r="R64" s="56"/>
      <c r="Y64" s="56"/>
      <c r="Z64" s="56"/>
      <c r="AA64" s="57"/>
      <c r="AB64" s="27"/>
      <c r="AC64" s="27"/>
      <c r="AD64" s="27"/>
      <c r="AE64" s="27"/>
      <c r="AF64" s="32"/>
      <c r="AG64" s="32"/>
      <c r="AH64" s="33"/>
      <c r="AI64" s="33"/>
      <c r="AJ64" s="33"/>
      <c r="AK64" s="33"/>
      <c r="AL64" s="33"/>
      <c r="AM64" s="28"/>
    </row>
    <row r="65" spans="1:39" s="16" customFormat="1" ht="15">
      <c r="A65" s="25"/>
      <c r="B65" s="28"/>
      <c r="C65" s="26"/>
      <c r="D65" s="28"/>
      <c r="E65" s="27"/>
      <c r="F65" s="27"/>
      <c r="G65" s="27"/>
      <c r="H65" s="27"/>
      <c r="I65" s="27"/>
      <c r="J65" s="28"/>
      <c r="K65" s="29"/>
      <c r="L65" s="29"/>
      <c r="M65" s="29"/>
      <c r="N65" s="29"/>
      <c r="P65" s="31"/>
      <c r="Q65" s="31"/>
      <c r="R65" s="31"/>
      <c r="S65" s="26"/>
      <c r="T65" s="31"/>
      <c r="U65" s="31"/>
      <c r="V65" s="31"/>
      <c r="W65" s="31"/>
      <c r="X65" s="31"/>
      <c r="Y65" s="56"/>
      <c r="Z65" s="56"/>
      <c r="AA65" s="57"/>
      <c r="AB65" s="27"/>
      <c r="AC65" s="27"/>
      <c r="AD65" s="27"/>
      <c r="AE65" s="27"/>
      <c r="AF65" s="32"/>
      <c r="AG65" s="32"/>
      <c r="AH65" s="33"/>
      <c r="AI65" s="33"/>
      <c r="AJ65" s="59"/>
      <c r="AK65" s="33"/>
      <c r="AL65" s="33"/>
      <c r="AM65" s="28"/>
    </row>
    <row r="66" spans="1:39" s="16" customFormat="1" ht="15">
      <c r="A66" s="25"/>
      <c r="B66" s="25"/>
      <c r="C66" s="28"/>
      <c r="D66" s="28"/>
      <c r="E66" s="27"/>
      <c r="F66" s="27"/>
      <c r="G66" s="27"/>
      <c r="H66" s="27"/>
      <c r="I66" s="27"/>
      <c r="J66" s="28"/>
      <c r="K66" s="29"/>
      <c r="L66" s="29"/>
      <c r="M66" s="29"/>
      <c r="N66" s="29"/>
      <c r="P66" s="56"/>
      <c r="Q66" s="56"/>
      <c r="R66" s="56"/>
      <c r="Y66" s="56"/>
      <c r="Z66" s="56"/>
      <c r="AA66" s="57"/>
      <c r="AB66" s="27"/>
      <c r="AC66" s="27"/>
      <c r="AD66" s="27"/>
      <c r="AE66" s="27"/>
      <c r="AF66" s="32"/>
      <c r="AG66" s="32"/>
      <c r="AH66" s="33"/>
      <c r="AI66" s="33"/>
      <c r="AJ66" s="33"/>
      <c r="AK66" s="33"/>
      <c r="AL66" s="33"/>
      <c r="AM66" s="28"/>
    </row>
    <row r="67" spans="1:39" s="16" customFormat="1" ht="15">
      <c r="A67" s="25"/>
      <c r="B67" s="28"/>
      <c r="C67" s="26"/>
      <c r="D67" s="28"/>
      <c r="E67" s="27"/>
      <c r="F67" s="27"/>
      <c r="G67" s="27"/>
      <c r="H67" s="27"/>
      <c r="I67" s="27"/>
      <c r="J67" s="28"/>
      <c r="K67" s="29"/>
      <c r="L67" s="29"/>
      <c r="M67" s="29"/>
      <c r="N67" s="29"/>
      <c r="O67" s="28"/>
      <c r="P67" s="56"/>
      <c r="Q67" s="56"/>
      <c r="R67" s="56"/>
      <c r="Y67" s="56"/>
      <c r="Z67" s="56"/>
      <c r="AA67" s="57"/>
      <c r="AB67" s="27"/>
      <c r="AC67" s="27"/>
      <c r="AD67" s="27"/>
      <c r="AE67" s="27"/>
      <c r="AF67" s="32"/>
      <c r="AG67" s="32"/>
      <c r="AH67" s="33"/>
      <c r="AI67" s="33"/>
      <c r="AJ67" s="33"/>
      <c r="AK67" s="33"/>
      <c r="AL67" s="33"/>
      <c r="AM67" s="28"/>
    </row>
    <row r="68" spans="1:39" s="16" customFormat="1" ht="15">
      <c r="A68" s="25"/>
      <c r="B68" s="28"/>
      <c r="C68" s="26"/>
      <c r="D68" s="28"/>
      <c r="E68" s="27"/>
      <c r="F68" s="27"/>
      <c r="G68" s="27"/>
      <c r="H68" s="27"/>
      <c r="I68" s="27"/>
      <c r="J68" s="28"/>
      <c r="K68" s="29"/>
      <c r="L68" s="29"/>
      <c r="M68" s="29"/>
      <c r="N68" s="29"/>
      <c r="P68" s="56"/>
      <c r="Q68" s="56"/>
      <c r="R68" s="56"/>
      <c r="Y68" s="56"/>
      <c r="Z68" s="56"/>
      <c r="AA68" s="57"/>
      <c r="AB68" s="27"/>
      <c r="AC68" s="27"/>
      <c r="AD68" s="27"/>
      <c r="AE68" s="27"/>
      <c r="AF68" s="32"/>
      <c r="AG68" s="32"/>
      <c r="AH68" s="33"/>
      <c r="AI68" s="33"/>
      <c r="AJ68" s="33"/>
      <c r="AK68" s="33"/>
      <c r="AL68" s="33"/>
      <c r="AM68" s="28"/>
    </row>
    <row r="69" spans="1:39" s="16" customFormat="1" ht="15">
      <c r="A69" s="25"/>
      <c r="B69" s="28"/>
      <c r="C69" s="28"/>
      <c r="D69" s="28"/>
      <c r="E69" s="27"/>
      <c r="F69" s="27"/>
      <c r="G69" s="27"/>
      <c r="H69" s="27"/>
      <c r="I69" s="27"/>
      <c r="J69" s="28"/>
      <c r="K69" s="29"/>
      <c r="L69" s="29"/>
      <c r="M69" s="29"/>
      <c r="N69" s="29"/>
      <c r="P69" s="56"/>
      <c r="Q69" s="56"/>
      <c r="R69" s="56"/>
      <c r="Y69" s="56"/>
      <c r="Z69" s="56"/>
      <c r="AA69" s="57"/>
      <c r="AB69" s="27"/>
      <c r="AC69" s="27"/>
      <c r="AD69" s="27"/>
      <c r="AE69" s="27"/>
      <c r="AF69" s="32"/>
      <c r="AG69" s="32"/>
      <c r="AH69" s="33"/>
      <c r="AI69" s="33"/>
      <c r="AJ69" s="33"/>
      <c r="AK69" s="33"/>
      <c r="AL69" s="33"/>
      <c r="AM69" s="28"/>
    </row>
    <row r="70" spans="1:39" s="16" customFormat="1" ht="15">
      <c r="A70" s="25"/>
      <c r="B70" s="28"/>
      <c r="C70" s="26"/>
      <c r="D70" s="28"/>
      <c r="E70" s="27"/>
      <c r="F70" s="27"/>
      <c r="G70" s="27"/>
      <c r="H70" s="27"/>
      <c r="I70" s="27"/>
      <c r="J70" s="28"/>
      <c r="K70" s="29"/>
      <c r="L70" s="29"/>
      <c r="M70" s="29"/>
      <c r="N70" s="29"/>
      <c r="P70" s="56"/>
      <c r="Q70" s="56"/>
      <c r="R70" s="56"/>
      <c r="Y70" s="56"/>
      <c r="Z70" s="56"/>
      <c r="AA70" s="57"/>
      <c r="AB70" s="27"/>
      <c r="AC70" s="27"/>
      <c r="AD70" s="27"/>
      <c r="AE70" s="27"/>
      <c r="AF70" s="32"/>
      <c r="AG70" s="32"/>
      <c r="AH70" s="33"/>
      <c r="AI70" s="33"/>
      <c r="AJ70" s="33"/>
      <c r="AK70" s="33"/>
      <c r="AL70" s="33"/>
      <c r="AM70" s="28"/>
    </row>
    <row r="71" spans="1:39" s="16" customFormat="1" ht="15">
      <c r="A71" s="25"/>
      <c r="B71" s="28"/>
      <c r="C71" s="26"/>
      <c r="D71" s="28"/>
      <c r="E71" s="27"/>
      <c r="F71" s="27"/>
      <c r="G71" s="27"/>
      <c r="H71" s="27"/>
      <c r="I71" s="27"/>
      <c r="J71" s="28"/>
      <c r="K71" s="29"/>
      <c r="L71" s="29"/>
      <c r="M71" s="29"/>
      <c r="N71" s="29"/>
      <c r="P71" s="56"/>
      <c r="Q71" s="56"/>
      <c r="R71" s="56"/>
      <c r="Y71" s="56"/>
      <c r="Z71" s="56"/>
      <c r="AA71" s="57"/>
      <c r="AB71" s="27"/>
      <c r="AC71" s="27"/>
      <c r="AD71" s="27"/>
      <c r="AE71" s="27"/>
      <c r="AF71" s="32"/>
      <c r="AG71" s="32"/>
      <c r="AH71" s="33"/>
      <c r="AI71" s="33"/>
      <c r="AJ71" s="33"/>
      <c r="AK71" s="33"/>
      <c r="AL71" s="33"/>
      <c r="AM71" s="28"/>
    </row>
    <row r="72" spans="1:39" s="16" customFormat="1" ht="15">
      <c r="A72" s="25"/>
      <c r="B72" s="28"/>
      <c r="C72" s="28"/>
      <c r="D72" s="28"/>
      <c r="E72" s="27"/>
      <c r="F72" s="27"/>
      <c r="G72" s="27"/>
      <c r="H72" s="27"/>
      <c r="I72" s="27"/>
      <c r="J72" s="28"/>
      <c r="K72" s="29"/>
      <c r="L72" s="29"/>
      <c r="M72" s="29"/>
      <c r="N72" s="29"/>
      <c r="P72" s="56"/>
      <c r="Q72" s="56"/>
      <c r="R72" s="56"/>
      <c r="Y72" s="56"/>
      <c r="Z72" s="56"/>
      <c r="AA72" s="57"/>
      <c r="AB72" s="64"/>
      <c r="AC72" s="27"/>
      <c r="AD72" s="27"/>
      <c r="AE72" s="27"/>
      <c r="AF72" s="32"/>
      <c r="AG72" s="32"/>
      <c r="AH72" s="33"/>
      <c r="AI72" s="33"/>
      <c r="AJ72" s="33"/>
      <c r="AK72" s="33"/>
      <c r="AL72" s="33"/>
      <c r="AM72" s="28"/>
    </row>
    <row r="73" spans="1:39" s="16" customFormat="1" ht="15">
      <c r="A73" s="25"/>
      <c r="B73" s="28"/>
      <c r="C73" s="26"/>
      <c r="D73" s="28"/>
      <c r="E73" s="27"/>
      <c r="F73" s="27"/>
      <c r="G73" s="27"/>
      <c r="H73" s="27"/>
      <c r="I73" s="27"/>
      <c r="J73" s="28"/>
      <c r="K73" s="29"/>
      <c r="L73" s="29"/>
      <c r="M73" s="29"/>
      <c r="N73" s="29"/>
      <c r="P73" s="56"/>
      <c r="Q73" s="56"/>
      <c r="R73" s="56"/>
      <c r="Y73" s="56"/>
      <c r="Z73" s="56"/>
      <c r="AA73" s="57"/>
      <c r="AB73" s="27"/>
      <c r="AC73" s="27"/>
      <c r="AD73" s="27"/>
      <c r="AE73" s="27"/>
      <c r="AF73" s="32"/>
      <c r="AG73" s="32"/>
      <c r="AH73" s="33"/>
      <c r="AI73" s="33"/>
      <c r="AJ73" s="33"/>
      <c r="AK73" s="33"/>
      <c r="AL73" s="33"/>
      <c r="AM73" s="28"/>
    </row>
    <row r="74" spans="1:34" s="16" customFormat="1" ht="15">
      <c r="A74" s="28"/>
      <c r="B74" s="65"/>
      <c r="E74" s="27"/>
      <c r="F74" s="27"/>
      <c r="G74" s="27"/>
      <c r="H74" s="29"/>
      <c r="I74" s="29"/>
      <c r="K74" s="29"/>
      <c r="L74" s="29"/>
      <c r="M74" s="29"/>
      <c r="N74" s="29"/>
      <c r="P74" s="56"/>
      <c r="Q74" s="56"/>
      <c r="R74" s="56"/>
      <c r="Y74" s="56"/>
      <c r="Z74" s="56"/>
      <c r="AA74" s="57"/>
      <c r="AC74" s="92"/>
      <c r="AD74" s="92"/>
      <c r="AE74" s="92"/>
      <c r="AG74" s="32"/>
      <c r="AH74" s="56"/>
    </row>
    <row r="75" spans="1:39" s="16" customFormat="1" ht="15">
      <c r="A75" s="25"/>
      <c r="B75" s="28"/>
      <c r="C75" s="26"/>
      <c r="D75" s="28"/>
      <c r="E75" s="27"/>
      <c r="F75" s="27"/>
      <c r="G75" s="27"/>
      <c r="H75" s="27"/>
      <c r="I75" s="27"/>
      <c r="J75" s="28"/>
      <c r="K75" s="29"/>
      <c r="L75" s="29"/>
      <c r="M75" s="29"/>
      <c r="N75" s="29"/>
      <c r="P75" s="56"/>
      <c r="Q75" s="56"/>
      <c r="R75" s="56"/>
      <c r="Y75" s="56"/>
      <c r="Z75" s="56"/>
      <c r="AA75" s="57"/>
      <c r="AB75" s="27"/>
      <c r="AC75" s="27"/>
      <c r="AD75" s="27"/>
      <c r="AE75" s="27"/>
      <c r="AF75" s="32"/>
      <c r="AG75" s="32"/>
      <c r="AH75" s="33"/>
      <c r="AI75" s="33"/>
      <c r="AJ75" s="33"/>
      <c r="AK75" s="33"/>
      <c r="AL75" s="33"/>
      <c r="AM75" s="28"/>
    </row>
    <row r="76" spans="1:39" s="16" customFormat="1" ht="15">
      <c r="A76" s="25"/>
      <c r="B76" s="28"/>
      <c r="C76" s="26"/>
      <c r="D76" s="28"/>
      <c r="E76" s="27"/>
      <c r="F76" s="27"/>
      <c r="G76" s="27"/>
      <c r="H76" s="27"/>
      <c r="I76" s="27"/>
      <c r="J76" s="28"/>
      <c r="K76" s="29"/>
      <c r="L76" s="29"/>
      <c r="M76" s="29"/>
      <c r="N76" s="29"/>
      <c r="P76" s="56"/>
      <c r="Q76" s="56"/>
      <c r="R76" s="56"/>
      <c r="Y76" s="56"/>
      <c r="Z76" s="56"/>
      <c r="AA76" s="57"/>
      <c r="AB76" s="27"/>
      <c r="AC76" s="27"/>
      <c r="AD76" s="27"/>
      <c r="AE76" s="27"/>
      <c r="AF76" s="32"/>
      <c r="AG76" s="32"/>
      <c r="AH76" s="33"/>
      <c r="AI76" s="33"/>
      <c r="AJ76" s="33"/>
      <c r="AK76" s="33"/>
      <c r="AL76" s="33"/>
      <c r="AM76" s="28"/>
    </row>
    <row r="77" spans="1:39" s="16" customFormat="1" ht="15">
      <c r="A77" s="25"/>
      <c r="C77" s="26"/>
      <c r="D77" s="28"/>
      <c r="E77" s="27"/>
      <c r="F77" s="27"/>
      <c r="G77" s="27"/>
      <c r="H77" s="27"/>
      <c r="I77" s="27"/>
      <c r="J77" s="28"/>
      <c r="K77" s="29"/>
      <c r="L77" s="29"/>
      <c r="M77" s="29"/>
      <c r="N77" s="29"/>
      <c r="P77" s="56"/>
      <c r="Q77" s="56"/>
      <c r="R77" s="56"/>
      <c r="Y77" s="56"/>
      <c r="Z77" s="56"/>
      <c r="AA77" s="57"/>
      <c r="AB77" s="27"/>
      <c r="AC77" s="27"/>
      <c r="AD77" s="27"/>
      <c r="AE77" s="27"/>
      <c r="AF77" s="32"/>
      <c r="AG77" s="32"/>
      <c r="AH77" s="33"/>
      <c r="AI77" s="33"/>
      <c r="AJ77" s="33"/>
      <c r="AK77" s="33"/>
      <c r="AL77" s="33"/>
      <c r="AM77" s="28"/>
    </row>
    <row r="78" spans="1:39" s="16" customFormat="1" ht="15">
      <c r="A78" s="25"/>
      <c r="C78" s="26"/>
      <c r="D78" s="28"/>
      <c r="E78" s="27"/>
      <c r="F78" s="27"/>
      <c r="G78" s="27"/>
      <c r="H78" s="27"/>
      <c r="I78" s="27"/>
      <c r="J78" s="28"/>
      <c r="K78" s="29"/>
      <c r="L78" s="29"/>
      <c r="M78" s="29"/>
      <c r="N78" s="29"/>
      <c r="P78" s="56"/>
      <c r="Q78" s="56"/>
      <c r="R78" s="56"/>
      <c r="Y78" s="56"/>
      <c r="Z78" s="56"/>
      <c r="AA78" s="57"/>
      <c r="AB78" s="27"/>
      <c r="AC78" s="27"/>
      <c r="AD78" s="27"/>
      <c r="AE78" s="27"/>
      <c r="AF78" s="32"/>
      <c r="AG78" s="32"/>
      <c r="AH78" s="33"/>
      <c r="AI78" s="33"/>
      <c r="AJ78" s="33"/>
      <c r="AK78" s="33"/>
      <c r="AL78" s="33"/>
      <c r="AM78" s="28"/>
    </row>
    <row r="79" spans="1:39" s="16" customFormat="1" ht="15">
      <c r="A79" s="25"/>
      <c r="C79" s="26"/>
      <c r="D79" s="28"/>
      <c r="E79" s="27"/>
      <c r="F79" s="27"/>
      <c r="G79" s="27"/>
      <c r="H79" s="27"/>
      <c r="I79" s="27"/>
      <c r="J79" s="28"/>
      <c r="K79" s="29"/>
      <c r="L79" s="29"/>
      <c r="M79" s="29"/>
      <c r="N79" s="29"/>
      <c r="P79" s="56"/>
      <c r="Q79" s="56"/>
      <c r="R79" s="56"/>
      <c r="Y79" s="56"/>
      <c r="Z79" s="56"/>
      <c r="AA79" s="57"/>
      <c r="AB79" s="27"/>
      <c r="AC79" s="27"/>
      <c r="AD79" s="27"/>
      <c r="AE79" s="27"/>
      <c r="AF79" s="32"/>
      <c r="AG79" s="32"/>
      <c r="AH79" s="33"/>
      <c r="AI79" s="33"/>
      <c r="AJ79" s="33"/>
      <c r="AK79" s="33"/>
      <c r="AL79" s="33"/>
      <c r="AM79" s="28"/>
    </row>
    <row r="80" spans="1:39" s="16" customFormat="1" ht="15">
      <c r="A80" s="25"/>
      <c r="C80" s="26"/>
      <c r="D80" s="28"/>
      <c r="E80" s="27"/>
      <c r="F80" s="27"/>
      <c r="G80" s="27"/>
      <c r="H80" s="27"/>
      <c r="I80" s="27"/>
      <c r="J80" s="28"/>
      <c r="K80" s="29"/>
      <c r="L80" s="29"/>
      <c r="M80" s="29"/>
      <c r="N80" s="29"/>
      <c r="P80" s="56"/>
      <c r="Q80" s="56"/>
      <c r="R80" s="56"/>
      <c r="Y80" s="56"/>
      <c r="Z80" s="56"/>
      <c r="AA80" s="57"/>
      <c r="AB80" s="27"/>
      <c r="AC80" s="27"/>
      <c r="AD80" s="27"/>
      <c r="AE80" s="27"/>
      <c r="AF80" s="32"/>
      <c r="AG80" s="32"/>
      <c r="AH80" s="33"/>
      <c r="AI80" s="33"/>
      <c r="AJ80" s="33"/>
      <c r="AK80" s="33"/>
      <c r="AL80" s="33"/>
      <c r="AM80" s="28"/>
    </row>
    <row r="81" spans="1:39" s="16" customFormat="1" ht="15">
      <c r="A81" s="25"/>
      <c r="C81" s="26"/>
      <c r="D81" s="28"/>
      <c r="E81" s="27"/>
      <c r="F81" s="27"/>
      <c r="G81" s="27"/>
      <c r="H81" s="27"/>
      <c r="I81" s="27"/>
      <c r="J81" s="28"/>
      <c r="K81" s="29"/>
      <c r="L81" s="29"/>
      <c r="M81" s="29"/>
      <c r="N81" s="29"/>
      <c r="P81" s="56"/>
      <c r="Q81" s="56"/>
      <c r="R81" s="56"/>
      <c r="Y81" s="56"/>
      <c r="Z81" s="56"/>
      <c r="AA81" s="57"/>
      <c r="AB81" s="27"/>
      <c r="AC81" s="27"/>
      <c r="AD81" s="27"/>
      <c r="AE81" s="27"/>
      <c r="AF81" s="32"/>
      <c r="AG81" s="32"/>
      <c r="AH81" s="33"/>
      <c r="AI81" s="33"/>
      <c r="AJ81" s="33"/>
      <c r="AK81" s="33"/>
      <c r="AL81" s="33"/>
      <c r="AM81" s="28"/>
    </row>
    <row r="82" spans="1:39" s="16" customFormat="1" ht="15">
      <c r="A82" s="25"/>
      <c r="C82" s="28"/>
      <c r="D82" s="28"/>
      <c r="E82" s="27"/>
      <c r="F82" s="27"/>
      <c r="G82" s="27"/>
      <c r="H82" s="27"/>
      <c r="I82" s="27"/>
      <c r="J82" s="28"/>
      <c r="K82" s="29"/>
      <c r="L82" s="29"/>
      <c r="M82" s="29"/>
      <c r="N82" s="29"/>
      <c r="O82" s="28"/>
      <c r="P82" s="56"/>
      <c r="Q82" s="56"/>
      <c r="R82" s="56"/>
      <c r="Y82" s="56"/>
      <c r="Z82" s="56"/>
      <c r="AA82" s="57"/>
      <c r="AB82" s="27"/>
      <c r="AC82" s="27"/>
      <c r="AD82" s="27"/>
      <c r="AE82" s="27"/>
      <c r="AF82" s="32"/>
      <c r="AG82" s="32"/>
      <c r="AH82" s="33"/>
      <c r="AI82" s="33"/>
      <c r="AJ82" s="33"/>
      <c r="AK82" s="33"/>
      <c r="AL82" s="33"/>
      <c r="AM82" s="28"/>
    </row>
    <row r="83" spans="1:39" s="16" customFormat="1" ht="15">
      <c r="A83" s="25"/>
      <c r="C83" s="26"/>
      <c r="D83" s="28"/>
      <c r="E83" s="27"/>
      <c r="F83" s="27"/>
      <c r="G83" s="27"/>
      <c r="H83" s="27"/>
      <c r="I83" s="27"/>
      <c r="J83" s="28"/>
      <c r="K83" s="29"/>
      <c r="L83" s="29"/>
      <c r="M83" s="29"/>
      <c r="N83" s="29"/>
      <c r="O83" s="28"/>
      <c r="P83" s="56"/>
      <c r="Q83" s="56"/>
      <c r="R83" s="56"/>
      <c r="Y83" s="56"/>
      <c r="Z83" s="56"/>
      <c r="AA83" s="57"/>
      <c r="AB83" s="27"/>
      <c r="AC83" s="27"/>
      <c r="AD83" s="27"/>
      <c r="AE83" s="27"/>
      <c r="AF83" s="32"/>
      <c r="AG83" s="32"/>
      <c r="AH83" s="33"/>
      <c r="AI83" s="33"/>
      <c r="AJ83" s="33"/>
      <c r="AK83" s="33"/>
      <c r="AL83" s="33"/>
      <c r="AM83" s="28"/>
    </row>
    <row r="84" spans="1:39" s="16" customFormat="1" ht="15">
      <c r="A84" s="25"/>
      <c r="C84" s="26"/>
      <c r="D84" s="28"/>
      <c r="E84" s="27"/>
      <c r="F84" s="27"/>
      <c r="G84" s="27"/>
      <c r="H84" s="27"/>
      <c r="I84" s="27"/>
      <c r="J84" s="28"/>
      <c r="K84" s="29"/>
      <c r="L84" s="29"/>
      <c r="M84" s="29"/>
      <c r="N84" s="29"/>
      <c r="P84" s="56"/>
      <c r="Q84" s="56"/>
      <c r="R84" s="56"/>
      <c r="Y84" s="56"/>
      <c r="Z84" s="56"/>
      <c r="AA84" s="57"/>
      <c r="AB84" s="27"/>
      <c r="AC84" s="27"/>
      <c r="AD84" s="27"/>
      <c r="AE84" s="27"/>
      <c r="AF84" s="32"/>
      <c r="AG84" s="32"/>
      <c r="AH84" s="33"/>
      <c r="AI84" s="33"/>
      <c r="AJ84" s="33"/>
      <c r="AK84" s="33"/>
      <c r="AL84" s="33"/>
      <c r="AM84" s="28"/>
    </row>
    <row r="85" spans="1:39" s="16" customFormat="1" ht="15">
      <c r="A85" s="25"/>
      <c r="C85" s="26"/>
      <c r="D85" s="28"/>
      <c r="E85" s="27"/>
      <c r="F85" s="27"/>
      <c r="G85" s="27"/>
      <c r="H85" s="27"/>
      <c r="I85" s="27"/>
      <c r="J85" s="28"/>
      <c r="K85" s="29"/>
      <c r="L85" s="29"/>
      <c r="M85" s="29"/>
      <c r="N85" s="29"/>
      <c r="O85" s="28"/>
      <c r="P85" s="56"/>
      <c r="Q85" s="56"/>
      <c r="R85" s="56"/>
      <c r="Y85" s="56"/>
      <c r="Z85" s="56"/>
      <c r="AA85" s="57"/>
      <c r="AB85" s="27"/>
      <c r="AC85" s="27"/>
      <c r="AD85" s="27"/>
      <c r="AE85" s="27"/>
      <c r="AF85" s="32"/>
      <c r="AG85" s="32"/>
      <c r="AH85" s="33"/>
      <c r="AI85" s="33"/>
      <c r="AJ85" s="33"/>
      <c r="AK85" s="33"/>
      <c r="AL85" s="33"/>
      <c r="AM85" s="28"/>
    </row>
    <row r="86" spans="1:39" s="16" customFormat="1" ht="15">
      <c r="A86" s="25"/>
      <c r="C86" s="26"/>
      <c r="D86" s="28"/>
      <c r="E86" s="27"/>
      <c r="F86" s="27"/>
      <c r="G86" s="27"/>
      <c r="H86" s="27"/>
      <c r="I86" s="27"/>
      <c r="J86" s="28"/>
      <c r="K86" s="29"/>
      <c r="L86" s="29"/>
      <c r="M86" s="29"/>
      <c r="N86" s="29"/>
      <c r="O86" s="28"/>
      <c r="P86" s="56"/>
      <c r="Q86" s="56"/>
      <c r="R86" s="56"/>
      <c r="Y86" s="56"/>
      <c r="Z86" s="56"/>
      <c r="AA86" s="57"/>
      <c r="AB86" s="27"/>
      <c r="AC86" s="27"/>
      <c r="AD86" s="27"/>
      <c r="AE86" s="27"/>
      <c r="AF86" s="32"/>
      <c r="AG86" s="32"/>
      <c r="AH86" s="33"/>
      <c r="AI86" s="33"/>
      <c r="AJ86" s="33"/>
      <c r="AK86" s="33"/>
      <c r="AL86" s="33"/>
      <c r="AM86" s="28"/>
    </row>
    <row r="87" spans="1:39" s="16" customFormat="1" ht="15">
      <c r="A87" s="25"/>
      <c r="C87" s="26"/>
      <c r="D87" s="28"/>
      <c r="E87" s="27"/>
      <c r="F87" s="27"/>
      <c r="G87" s="27"/>
      <c r="H87" s="27"/>
      <c r="I87" s="27"/>
      <c r="J87" s="28"/>
      <c r="K87" s="29"/>
      <c r="L87" s="29"/>
      <c r="M87" s="29"/>
      <c r="N87" s="29"/>
      <c r="P87" s="56"/>
      <c r="Q87" s="56"/>
      <c r="R87" s="56"/>
      <c r="Y87" s="56"/>
      <c r="Z87" s="56"/>
      <c r="AA87" s="57"/>
      <c r="AB87" s="27"/>
      <c r="AC87" s="27"/>
      <c r="AD87" s="27"/>
      <c r="AE87" s="27"/>
      <c r="AF87" s="32"/>
      <c r="AG87" s="32"/>
      <c r="AH87" s="33"/>
      <c r="AI87" s="33"/>
      <c r="AJ87" s="33"/>
      <c r="AK87" s="33"/>
      <c r="AL87" s="33"/>
      <c r="AM87" s="28"/>
    </row>
    <row r="88" spans="1:39" s="16" customFormat="1" ht="15">
      <c r="A88" s="25"/>
      <c r="C88" s="28"/>
      <c r="D88" s="28"/>
      <c r="E88" s="27"/>
      <c r="F88" s="27"/>
      <c r="G88" s="27"/>
      <c r="H88" s="27"/>
      <c r="I88" s="27"/>
      <c r="J88" s="28"/>
      <c r="K88" s="29"/>
      <c r="L88" s="29"/>
      <c r="M88" s="29"/>
      <c r="N88" s="29"/>
      <c r="P88" s="56"/>
      <c r="Q88" s="56"/>
      <c r="R88" s="56"/>
      <c r="Y88" s="56"/>
      <c r="Z88" s="56"/>
      <c r="AA88" s="57"/>
      <c r="AB88" s="27"/>
      <c r="AC88" s="27"/>
      <c r="AD88" s="27"/>
      <c r="AE88" s="27"/>
      <c r="AF88" s="32"/>
      <c r="AG88" s="32"/>
      <c r="AH88" s="33"/>
      <c r="AI88" s="33"/>
      <c r="AJ88" s="33"/>
      <c r="AK88" s="33"/>
      <c r="AL88" s="33"/>
      <c r="AM88" s="28"/>
    </row>
    <row r="89" spans="1:39" s="16" customFormat="1" ht="15">
      <c r="A89" s="25"/>
      <c r="C89" s="28"/>
      <c r="D89" s="28"/>
      <c r="E89" s="27"/>
      <c r="F89" s="27"/>
      <c r="G89" s="27"/>
      <c r="H89" s="27"/>
      <c r="I89" s="27"/>
      <c r="J89" s="28"/>
      <c r="K89" s="29"/>
      <c r="L89" s="29"/>
      <c r="M89" s="29"/>
      <c r="N89" s="29"/>
      <c r="P89" s="56"/>
      <c r="Q89" s="56"/>
      <c r="R89" s="56"/>
      <c r="Y89" s="56"/>
      <c r="Z89" s="56"/>
      <c r="AA89" s="57"/>
      <c r="AB89" s="27"/>
      <c r="AC89" s="27"/>
      <c r="AD89" s="27"/>
      <c r="AE89" s="27"/>
      <c r="AF89" s="32"/>
      <c r="AG89" s="32"/>
      <c r="AH89" s="33"/>
      <c r="AI89" s="33"/>
      <c r="AJ89" s="33"/>
      <c r="AK89" s="33"/>
      <c r="AL89" s="33"/>
      <c r="AM89" s="28"/>
    </row>
    <row r="90" spans="1:39" s="16" customFormat="1" ht="15">
      <c r="A90" s="25"/>
      <c r="C90" s="28"/>
      <c r="D90" s="28"/>
      <c r="E90" s="27"/>
      <c r="F90" s="27"/>
      <c r="G90" s="27"/>
      <c r="H90" s="27"/>
      <c r="I90" s="27"/>
      <c r="J90" s="28"/>
      <c r="K90" s="29"/>
      <c r="L90" s="29"/>
      <c r="M90" s="29"/>
      <c r="N90" s="29"/>
      <c r="P90" s="56"/>
      <c r="Q90" s="56"/>
      <c r="R90" s="56"/>
      <c r="Y90" s="56"/>
      <c r="Z90" s="56"/>
      <c r="AA90" s="57"/>
      <c r="AB90" s="27"/>
      <c r="AC90" s="27"/>
      <c r="AD90" s="27"/>
      <c r="AE90" s="27"/>
      <c r="AF90" s="32"/>
      <c r="AG90" s="32"/>
      <c r="AH90" s="33"/>
      <c r="AI90" s="33"/>
      <c r="AJ90" s="33"/>
      <c r="AK90" s="33"/>
      <c r="AL90" s="33"/>
      <c r="AM90" s="28"/>
    </row>
    <row r="91" spans="1:39" s="16" customFormat="1" ht="15">
      <c r="A91" s="25"/>
      <c r="C91" s="28"/>
      <c r="D91" s="28"/>
      <c r="E91" s="27"/>
      <c r="F91" s="27"/>
      <c r="G91" s="27"/>
      <c r="H91" s="27"/>
      <c r="I91" s="27"/>
      <c r="J91" s="28"/>
      <c r="K91" s="29"/>
      <c r="L91" s="29"/>
      <c r="M91" s="29"/>
      <c r="N91" s="29"/>
      <c r="P91" s="56"/>
      <c r="Q91" s="56"/>
      <c r="R91" s="56"/>
      <c r="Y91" s="56"/>
      <c r="Z91" s="56"/>
      <c r="AA91" s="57"/>
      <c r="AB91" s="27"/>
      <c r="AC91" s="27"/>
      <c r="AD91" s="27"/>
      <c r="AE91" s="27"/>
      <c r="AF91" s="32"/>
      <c r="AG91" s="32"/>
      <c r="AH91" s="33"/>
      <c r="AI91" s="33"/>
      <c r="AJ91" s="33"/>
      <c r="AK91" s="33"/>
      <c r="AL91" s="33"/>
      <c r="AM91" s="28"/>
    </row>
    <row r="92" spans="1:39" s="16" customFormat="1" ht="15">
      <c r="A92" s="25"/>
      <c r="C92" s="28"/>
      <c r="D92" s="28"/>
      <c r="E92" s="27"/>
      <c r="F92" s="27"/>
      <c r="G92" s="27"/>
      <c r="H92" s="27"/>
      <c r="I92" s="27"/>
      <c r="J92" s="28"/>
      <c r="K92" s="29"/>
      <c r="L92" s="29"/>
      <c r="M92" s="29"/>
      <c r="N92" s="29"/>
      <c r="P92" s="56"/>
      <c r="Q92" s="56"/>
      <c r="R92" s="56"/>
      <c r="Y92" s="56"/>
      <c r="Z92" s="56"/>
      <c r="AA92" s="57"/>
      <c r="AB92" s="27"/>
      <c r="AC92" s="27"/>
      <c r="AD92" s="27"/>
      <c r="AE92" s="27"/>
      <c r="AF92" s="32"/>
      <c r="AG92" s="32"/>
      <c r="AH92" s="33"/>
      <c r="AI92" s="33"/>
      <c r="AJ92" s="33"/>
      <c r="AK92" s="33"/>
      <c r="AL92" s="33"/>
      <c r="AM92" s="28"/>
    </row>
    <row r="93" spans="1:39" s="16" customFormat="1" ht="15">
      <c r="A93" s="25"/>
      <c r="C93" s="28"/>
      <c r="D93" s="28"/>
      <c r="E93" s="27"/>
      <c r="F93" s="27"/>
      <c r="G93" s="27"/>
      <c r="H93" s="27"/>
      <c r="I93" s="27"/>
      <c r="J93" s="28"/>
      <c r="K93" s="29"/>
      <c r="L93" s="29"/>
      <c r="M93" s="29"/>
      <c r="N93" s="29"/>
      <c r="P93" s="56"/>
      <c r="Q93" s="56"/>
      <c r="R93" s="56"/>
      <c r="Y93" s="56"/>
      <c r="Z93" s="56"/>
      <c r="AA93" s="57"/>
      <c r="AB93" s="27"/>
      <c r="AC93" s="27"/>
      <c r="AD93" s="27"/>
      <c r="AE93" s="27"/>
      <c r="AF93" s="32"/>
      <c r="AG93" s="32"/>
      <c r="AH93" s="33"/>
      <c r="AI93" s="33"/>
      <c r="AJ93" s="33"/>
      <c r="AK93" s="33"/>
      <c r="AL93" s="33"/>
      <c r="AM93" s="28"/>
    </row>
    <row r="94" spans="1:39" s="16" customFormat="1" ht="15">
      <c r="A94" s="25"/>
      <c r="C94" s="26"/>
      <c r="D94" s="28"/>
      <c r="E94" s="27"/>
      <c r="F94" s="27"/>
      <c r="G94" s="27"/>
      <c r="H94" s="27"/>
      <c r="I94" s="27"/>
      <c r="J94" s="28"/>
      <c r="K94" s="29"/>
      <c r="L94" s="29"/>
      <c r="M94" s="29"/>
      <c r="N94" s="29"/>
      <c r="P94" s="56"/>
      <c r="Q94" s="56"/>
      <c r="R94" s="56"/>
      <c r="Y94" s="56"/>
      <c r="Z94" s="56"/>
      <c r="AA94" s="57"/>
      <c r="AB94" s="27"/>
      <c r="AC94" s="27"/>
      <c r="AD94" s="27"/>
      <c r="AE94" s="27"/>
      <c r="AF94" s="32"/>
      <c r="AG94" s="32"/>
      <c r="AH94" s="33"/>
      <c r="AI94" s="33"/>
      <c r="AJ94" s="33"/>
      <c r="AK94" s="33"/>
      <c r="AL94" s="33"/>
      <c r="AM94" s="28"/>
    </row>
    <row r="95" spans="1:39" s="16" customFormat="1" ht="15">
      <c r="A95" s="25"/>
      <c r="C95" s="26"/>
      <c r="D95" s="28"/>
      <c r="E95" s="27"/>
      <c r="F95" s="27"/>
      <c r="G95" s="27"/>
      <c r="H95" s="27"/>
      <c r="I95" s="27"/>
      <c r="J95" s="28"/>
      <c r="K95" s="29"/>
      <c r="L95" s="29"/>
      <c r="M95" s="29"/>
      <c r="N95" s="29"/>
      <c r="O95" s="28"/>
      <c r="P95" s="56"/>
      <c r="Q95" s="56"/>
      <c r="R95" s="56"/>
      <c r="Y95" s="56"/>
      <c r="Z95" s="56"/>
      <c r="AA95" s="57"/>
      <c r="AB95" s="27"/>
      <c r="AC95" s="27"/>
      <c r="AD95" s="27"/>
      <c r="AE95" s="27"/>
      <c r="AF95" s="32"/>
      <c r="AG95" s="32"/>
      <c r="AH95" s="33"/>
      <c r="AI95" s="33"/>
      <c r="AJ95" s="33"/>
      <c r="AK95" s="33"/>
      <c r="AL95" s="33"/>
      <c r="AM95" s="28"/>
    </row>
    <row r="96" spans="1:39" s="16" customFormat="1" ht="15">
      <c r="A96" s="25"/>
      <c r="C96" s="28"/>
      <c r="D96" s="28"/>
      <c r="E96" s="27"/>
      <c r="F96" s="27"/>
      <c r="G96" s="27"/>
      <c r="H96" s="27"/>
      <c r="I96" s="27"/>
      <c r="J96" s="28"/>
      <c r="K96" s="29"/>
      <c r="L96" s="29"/>
      <c r="M96" s="29"/>
      <c r="N96" s="29"/>
      <c r="P96" s="56"/>
      <c r="Q96" s="56"/>
      <c r="R96" s="56"/>
      <c r="Y96" s="56"/>
      <c r="Z96" s="56"/>
      <c r="AA96" s="57"/>
      <c r="AB96" s="64"/>
      <c r="AC96" s="27"/>
      <c r="AD96" s="27"/>
      <c r="AE96" s="27"/>
      <c r="AF96" s="32"/>
      <c r="AG96" s="32"/>
      <c r="AH96" s="33"/>
      <c r="AI96" s="33"/>
      <c r="AJ96" s="33"/>
      <c r="AK96" s="33"/>
      <c r="AL96" s="33"/>
      <c r="AM96" s="28"/>
    </row>
    <row r="97" spans="1:39" s="16" customFormat="1" ht="15">
      <c r="A97" s="25"/>
      <c r="C97" s="26"/>
      <c r="D97" s="28"/>
      <c r="E97" s="27"/>
      <c r="F97" s="27"/>
      <c r="G97" s="27"/>
      <c r="H97" s="27"/>
      <c r="I97" s="27"/>
      <c r="J97" s="28"/>
      <c r="K97" s="29"/>
      <c r="L97" s="29"/>
      <c r="M97" s="29"/>
      <c r="N97" s="29"/>
      <c r="O97" s="28"/>
      <c r="P97" s="56"/>
      <c r="Q97" s="56"/>
      <c r="R97" s="56"/>
      <c r="Y97" s="56"/>
      <c r="Z97" s="56"/>
      <c r="AA97" s="57"/>
      <c r="AB97" s="27"/>
      <c r="AC97" s="27"/>
      <c r="AD97" s="27"/>
      <c r="AE97" s="27"/>
      <c r="AF97" s="32"/>
      <c r="AG97" s="32"/>
      <c r="AH97" s="33"/>
      <c r="AI97" s="33"/>
      <c r="AJ97" s="33"/>
      <c r="AK97" s="33"/>
      <c r="AL97" s="33"/>
      <c r="AM97" s="28"/>
    </row>
    <row r="98" spans="1:39" s="16" customFormat="1" ht="15">
      <c r="A98" s="25"/>
      <c r="C98" s="28"/>
      <c r="D98" s="28"/>
      <c r="E98" s="27"/>
      <c r="F98" s="27"/>
      <c r="G98" s="27"/>
      <c r="H98" s="27"/>
      <c r="I98" s="27"/>
      <c r="J98" s="28"/>
      <c r="K98" s="29"/>
      <c r="L98" s="29"/>
      <c r="M98" s="29"/>
      <c r="N98" s="29"/>
      <c r="P98" s="56"/>
      <c r="Q98" s="56"/>
      <c r="R98" s="56"/>
      <c r="Y98" s="56"/>
      <c r="Z98" s="56"/>
      <c r="AA98" s="57"/>
      <c r="AB98" s="27"/>
      <c r="AC98" s="27"/>
      <c r="AD98" s="27"/>
      <c r="AE98" s="27"/>
      <c r="AF98" s="32"/>
      <c r="AG98" s="32"/>
      <c r="AH98" s="33"/>
      <c r="AI98" s="33"/>
      <c r="AJ98" s="33"/>
      <c r="AK98" s="33"/>
      <c r="AL98" s="33"/>
      <c r="AM98" s="28"/>
    </row>
    <row r="99" spans="1:39" s="16" customFormat="1" ht="15">
      <c r="A99" s="25"/>
      <c r="C99" s="28"/>
      <c r="D99" s="28"/>
      <c r="E99" s="27"/>
      <c r="F99" s="27"/>
      <c r="G99" s="27"/>
      <c r="H99" s="27"/>
      <c r="I99" s="27"/>
      <c r="J99" s="28"/>
      <c r="K99" s="29"/>
      <c r="L99" s="29"/>
      <c r="M99" s="29"/>
      <c r="N99" s="29"/>
      <c r="P99" s="56"/>
      <c r="Q99" s="56"/>
      <c r="R99" s="56"/>
      <c r="Y99" s="56"/>
      <c r="Z99" s="56"/>
      <c r="AA99" s="57"/>
      <c r="AB99" s="27"/>
      <c r="AC99" s="27"/>
      <c r="AD99" s="27"/>
      <c r="AE99" s="27"/>
      <c r="AF99" s="32"/>
      <c r="AG99" s="32"/>
      <c r="AH99" s="33"/>
      <c r="AI99" s="33"/>
      <c r="AJ99" s="33"/>
      <c r="AK99" s="33"/>
      <c r="AL99" s="33"/>
      <c r="AM99" s="28"/>
    </row>
    <row r="100" spans="1:39" s="16" customFormat="1" ht="15">
      <c r="A100" s="25"/>
      <c r="C100" s="26"/>
      <c r="D100" s="28"/>
      <c r="E100" s="27"/>
      <c r="F100" s="27"/>
      <c r="G100" s="27"/>
      <c r="H100" s="27"/>
      <c r="I100" s="27"/>
      <c r="J100" s="28"/>
      <c r="K100" s="29"/>
      <c r="L100" s="29"/>
      <c r="M100" s="29"/>
      <c r="N100" s="29"/>
      <c r="P100" s="56"/>
      <c r="Q100" s="56"/>
      <c r="R100" s="56"/>
      <c r="Y100" s="56"/>
      <c r="Z100" s="56"/>
      <c r="AA100" s="57"/>
      <c r="AB100" s="27"/>
      <c r="AC100" s="27"/>
      <c r="AD100" s="27"/>
      <c r="AE100" s="27"/>
      <c r="AF100" s="32"/>
      <c r="AG100" s="32"/>
      <c r="AH100" s="33"/>
      <c r="AI100" s="33"/>
      <c r="AJ100" s="33"/>
      <c r="AK100" s="33"/>
      <c r="AL100" s="33"/>
      <c r="AM100" s="28"/>
    </row>
    <row r="101" spans="1:39" s="16" customFormat="1" ht="15">
      <c r="A101" s="25"/>
      <c r="C101" s="26"/>
      <c r="D101" s="28"/>
      <c r="E101" s="27"/>
      <c r="F101" s="27"/>
      <c r="G101" s="27"/>
      <c r="H101" s="27"/>
      <c r="I101" s="27"/>
      <c r="J101" s="28"/>
      <c r="K101" s="29"/>
      <c r="L101" s="29"/>
      <c r="M101" s="29"/>
      <c r="N101" s="29"/>
      <c r="P101" s="56"/>
      <c r="Q101" s="56"/>
      <c r="R101" s="56"/>
      <c r="Y101" s="56"/>
      <c r="Z101" s="56"/>
      <c r="AA101" s="57"/>
      <c r="AB101" s="27"/>
      <c r="AC101" s="27"/>
      <c r="AD101" s="27"/>
      <c r="AE101" s="27"/>
      <c r="AF101" s="32"/>
      <c r="AG101" s="32"/>
      <c r="AH101" s="33"/>
      <c r="AI101" s="33"/>
      <c r="AJ101" s="33"/>
      <c r="AK101" s="33"/>
      <c r="AL101" s="33"/>
      <c r="AM101" s="28"/>
    </row>
    <row r="102" spans="1:39" s="16" customFormat="1" ht="15">
      <c r="A102" s="25"/>
      <c r="C102" s="28"/>
      <c r="D102" s="28"/>
      <c r="E102" s="27"/>
      <c r="F102" s="27"/>
      <c r="G102" s="27"/>
      <c r="H102" s="27"/>
      <c r="I102" s="27"/>
      <c r="J102" s="28"/>
      <c r="K102" s="29"/>
      <c r="L102" s="29"/>
      <c r="M102" s="29"/>
      <c r="N102" s="29"/>
      <c r="P102" s="56"/>
      <c r="Q102" s="56"/>
      <c r="R102" s="56"/>
      <c r="Y102" s="56"/>
      <c r="Z102" s="56"/>
      <c r="AA102" s="57"/>
      <c r="AB102" s="27"/>
      <c r="AC102" s="27"/>
      <c r="AD102" s="27"/>
      <c r="AE102" s="27"/>
      <c r="AF102" s="32"/>
      <c r="AG102" s="32"/>
      <c r="AH102" s="33"/>
      <c r="AI102" s="33"/>
      <c r="AJ102" s="33"/>
      <c r="AK102" s="33"/>
      <c r="AL102" s="33"/>
      <c r="AM102" s="28"/>
    </row>
    <row r="103" spans="1:39" s="16" customFormat="1" ht="15">
      <c r="A103" s="25"/>
      <c r="C103" s="28"/>
      <c r="D103" s="28"/>
      <c r="E103" s="27"/>
      <c r="F103" s="27"/>
      <c r="G103" s="27"/>
      <c r="H103" s="27"/>
      <c r="I103" s="27"/>
      <c r="J103" s="28"/>
      <c r="K103" s="29"/>
      <c r="L103" s="29"/>
      <c r="M103" s="29"/>
      <c r="N103" s="29"/>
      <c r="P103" s="56"/>
      <c r="Q103" s="56"/>
      <c r="R103" s="56"/>
      <c r="Y103" s="56"/>
      <c r="Z103" s="56"/>
      <c r="AA103" s="57"/>
      <c r="AB103" s="27"/>
      <c r="AC103" s="27"/>
      <c r="AD103" s="27"/>
      <c r="AE103" s="27"/>
      <c r="AF103" s="32"/>
      <c r="AG103" s="32"/>
      <c r="AH103" s="33"/>
      <c r="AI103" s="33"/>
      <c r="AJ103" s="33"/>
      <c r="AK103" s="33"/>
      <c r="AL103" s="33"/>
      <c r="AM103" s="28"/>
    </row>
    <row r="104" spans="1:39" s="16" customFormat="1" ht="15">
      <c r="A104" s="25"/>
      <c r="C104" s="26"/>
      <c r="D104" s="28"/>
      <c r="E104" s="27"/>
      <c r="F104" s="27"/>
      <c r="G104" s="27"/>
      <c r="H104" s="27"/>
      <c r="I104" s="27"/>
      <c r="J104" s="28"/>
      <c r="K104" s="29"/>
      <c r="L104" s="29"/>
      <c r="M104" s="29"/>
      <c r="N104" s="29"/>
      <c r="P104" s="56"/>
      <c r="Q104" s="56"/>
      <c r="R104" s="56"/>
      <c r="Y104" s="56"/>
      <c r="Z104" s="56"/>
      <c r="AA104" s="57"/>
      <c r="AB104" s="27"/>
      <c r="AC104" s="27"/>
      <c r="AD104" s="27"/>
      <c r="AE104" s="27"/>
      <c r="AF104" s="32"/>
      <c r="AG104" s="32"/>
      <c r="AH104" s="33"/>
      <c r="AI104" s="33"/>
      <c r="AJ104" s="33"/>
      <c r="AK104" s="33"/>
      <c r="AL104" s="33"/>
      <c r="AM104" s="28"/>
    </row>
    <row r="105" spans="1:39" s="16" customFormat="1" ht="15">
      <c r="A105" s="25"/>
      <c r="C105" s="28"/>
      <c r="D105" s="28"/>
      <c r="E105" s="27"/>
      <c r="F105" s="27"/>
      <c r="G105" s="27"/>
      <c r="H105" s="27"/>
      <c r="I105" s="27"/>
      <c r="J105" s="28"/>
      <c r="K105" s="29"/>
      <c r="L105" s="29"/>
      <c r="M105" s="29"/>
      <c r="N105" s="29"/>
      <c r="P105" s="56"/>
      <c r="Q105" s="56"/>
      <c r="R105" s="56"/>
      <c r="Y105" s="56"/>
      <c r="Z105" s="56"/>
      <c r="AA105" s="57"/>
      <c r="AB105" s="64"/>
      <c r="AC105" s="27"/>
      <c r="AD105" s="27"/>
      <c r="AE105" s="27"/>
      <c r="AF105" s="32"/>
      <c r="AG105" s="32"/>
      <c r="AH105" s="33"/>
      <c r="AI105" s="33"/>
      <c r="AJ105" s="33"/>
      <c r="AK105" s="33"/>
      <c r="AL105" s="33"/>
      <c r="AM105" s="28"/>
    </row>
    <row r="106" spans="1:39" s="16" customFormat="1" ht="15">
      <c r="A106" s="25"/>
      <c r="C106" s="26"/>
      <c r="D106" s="28"/>
      <c r="E106" s="27"/>
      <c r="F106" s="27"/>
      <c r="G106" s="27"/>
      <c r="H106" s="27"/>
      <c r="I106" s="27"/>
      <c r="J106" s="28"/>
      <c r="K106" s="29"/>
      <c r="L106" s="29"/>
      <c r="M106" s="29"/>
      <c r="N106" s="29"/>
      <c r="P106" s="56"/>
      <c r="Q106" s="56"/>
      <c r="R106" s="56"/>
      <c r="Y106" s="56"/>
      <c r="Z106" s="56"/>
      <c r="AA106" s="57"/>
      <c r="AB106" s="64"/>
      <c r="AC106" s="27"/>
      <c r="AD106" s="27"/>
      <c r="AE106" s="27"/>
      <c r="AF106" s="32"/>
      <c r="AG106" s="32"/>
      <c r="AH106" s="33"/>
      <c r="AI106" s="66"/>
      <c r="AJ106" s="33"/>
      <c r="AK106" s="33"/>
      <c r="AL106" s="33"/>
      <c r="AM106" s="28"/>
    </row>
    <row r="107" spans="1:39" s="16" customFormat="1" ht="15">
      <c r="A107" s="25"/>
      <c r="C107" s="26"/>
      <c r="D107" s="28"/>
      <c r="E107" s="27"/>
      <c r="F107" s="27"/>
      <c r="G107" s="27"/>
      <c r="H107" s="27"/>
      <c r="I107" s="27"/>
      <c r="J107" s="28"/>
      <c r="K107" s="29"/>
      <c r="L107" s="29"/>
      <c r="M107" s="29"/>
      <c r="N107" s="29"/>
      <c r="P107" s="56"/>
      <c r="Q107" s="56"/>
      <c r="R107" s="56"/>
      <c r="Y107" s="56"/>
      <c r="Z107" s="56"/>
      <c r="AA107" s="57"/>
      <c r="AB107" s="27"/>
      <c r="AC107" s="27"/>
      <c r="AD107" s="27"/>
      <c r="AE107" s="27"/>
      <c r="AF107" s="32"/>
      <c r="AG107" s="32"/>
      <c r="AH107" s="33"/>
      <c r="AI107" s="33"/>
      <c r="AJ107" s="33"/>
      <c r="AK107" s="33"/>
      <c r="AL107" s="33"/>
      <c r="AM107" s="28"/>
    </row>
    <row r="108" spans="1:39" s="16" customFormat="1" ht="15">
      <c r="A108" s="25"/>
      <c r="C108" s="26"/>
      <c r="D108" s="28"/>
      <c r="E108" s="27"/>
      <c r="F108" s="27"/>
      <c r="G108" s="27"/>
      <c r="H108" s="27"/>
      <c r="I108" s="27"/>
      <c r="J108" s="28"/>
      <c r="K108" s="29"/>
      <c r="L108" s="29"/>
      <c r="M108" s="29"/>
      <c r="N108" s="29"/>
      <c r="P108" s="56"/>
      <c r="Q108" s="56"/>
      <c r="R108" s="56"/>
      <c r="Y108" s="56"/>
      <c r="Z108" s="56"/>
      <c r="AA108" s="57"/>
      <c r="AB108" s="27"/>
      <c r="AC108" s="27"/>
      <c r="AD108" s="27"/>
      <c r="AE108" s="27"/>
      <c r="AF108" s="32"/>
      <c r="AG108" s="32"/>
      <c r="AH108" s="33"/>
      <c r="AI108" s="33"/>
      <c r="AJ108" s="33"/>
      <c r="AK108" s="33"/>
      <c r="AL108" s="33"/>
      <c r="AM108" s="28"/>
    </row>
    <row r="109" spans="1:39" s="16" customFormat="1" ht="15">
      <c r="A109" s="25"/>
      <c r="C109" s="26"/>
      <c r="D109" s="28"/>
      <c r="E109" s="27"/>
      <c r="F109" s="27"/>
      <c r="G109" s="27"/>
      <c r="H109" s="27"/>
      <c r="I109" s="27"/>
      <c r="J109" s="28"/>
      <c r="K109" s="29"/>
      <c r="L109" s="29"/>
      <c r="M109" s="29"/>
      <c r="N109" s="29"/>
      <c r="P109" s="56"/>
      <c r="Q109" s="56"/>
      <c r="R109" s="56"/>
      <c r="Y109" s="56"/>
      <c r="Z109" s="56"/>
      <c r="AA109" s="57"/>
      <c r="AB109" s="27"/>
      <c r="AC109" s="27"/>
      <c r="AD109" s="27"/>
      <c r="AE109" s="27"/>
      <c r="AF109" s="32"/>
      <c r="AG109" s="32"/>
      <c r="AH109" s="33"/>
      <c r="AI109" s="33"/>
      <c r="AJ109" s="33"/>
      <c r="AK109" s="33"/>
      <c r="AL109" s="33"/>
      <c r="AM109" s="28"/>
    </row>
    <row r="110" spans="1:39" s="16" customFormat="1" ht="15">
      <c r="A110" s="25"/>
      <c r="C110" s="26"/>
      <c r="D110" s="28"/>
      <c r="E110" s="27"/>
      <c r="F110" s="27"/>
      <c r="G110" s="27"/>
      <c r="H110" s="27"/>
      <c r="I110" s="27"/>
      <c r="J110" s="28"/>
      <c r="K110" s="29"/>
      <c r="L110" s="29"/>
      <c r="M110" s="29"/>
      <c r="N110" s="29"/>
      <c r="P110" s="56"/>
      <c r="Q110" s="56"/>
      <c r="R110" s="56"/>
      <c r="Y110" s="56"/>
      <c r="Z110" s="56"/>
      <c r="AA110" s="57"/>
      <c r="AB110" s="27"/>
      <c r="AC110" s="27"/>
      <c r="AD110" s="27"/>
      <c r="AE110" s="27"/>
      <c r="AF110" s="32"/>
      <c r="AG110" s="32"/>
      <c r="AH110" s="33"/>
      <c r="AI110" s="33"/>
      <c r="AJ110" s="33"/>
      <c r="AK110" s="33"/>
      <c r="AL110" s="33"/>
      <c r="AM110" s="28"/>
    </row>
    <row r="111" spans="1:39" s="16" customFormat="1" ht="15">
      <c r="A111" s="25"/>
      <c r="C111" s="26"/>
      <c r="D111" s="28"/>
      <c r="E111" s="27"/>
      <c r="F111" s="27"/>
      <c r="G111" s="27"/>
      <c r="H111" s="27"/>
      <c r="I111" s="27"/>
      <c r="J111" s="28"/>
      <c r="K111" s="29"/>
      <c r="L111" s="29"/>
      <c r="M111" s="29"/>
      <c r="N111" s="29"/>
      <c r="P111" s="56"/>
      <c r="Q111" s="56"/>
      <c r="R111" s="56"/>
      <c r="Y111" s="56"/>
      <c r="Z111" s="56"/>
      <c r="AA111" s="57"/>
      <c r="AB111" s="27"/>
      <c r="AC111" s="27"/>
      <c r="AD111" s="27"/>
      <c r="AE111" s="27"/>
      <c r="AF111" s="32"/>
      <c r="AG111" s="32"/>
      <c r="AH111" s="33"/>
      <c r="AI111" s="33"/>
      <c r="AJ111" s="33"/>
      <c r="AK111" s="33"/>
      <c r="AL111" s="33"/>
      <c r="AM111" s="28"/>
    </row>
    <row r="112" spans="1:39" s="16" customFormat="1" ht="15">
      <c r="A112" s="25"/>
      <c r="C112" s="26"/>
      <c r="D112" s="28"/>
      <c r="E112" s="27"/>
      <c r="F112" s="27"/>
      <c r="G112" s="27"/>
      <c r="H112" s="27"/>
      <c r="I112" s="27"/>
      <c r="J112" s="28"/>
      <c r="K112" s="29"/>
      <c r="L112" s="29"/>
      <c r="M112" s="29"/>
      <c r="N112" s="29"/>
      <c r="O112" s="28"/>
      <c r="P112" s="56"/>
      <c r="Q112" s="56"/>
      <c r="R112" s="56"/>
      <c r="Y112" s="56"/>
      <c r="Z112" s="56"/>
      <c r="AA112" s="57"/>
      <c r="AB112" s="27"/>
      <c r="AC112" s="27"/>
      <c r="AD112" s="27"/>
      <c r="AE112" s="27"/>
      <c r="AF112" s="32"/>
      <c r="AG112" s="32"/>
      <c r="AH112" s="33"/>
      <c r="AI112" s="33"/>
      <c r="AJ112" s="33"/>
      <c r="AK112" s="33"/>
      <c r="AL112" s="33"/>
      <c r="AM112" s="28"/>
    </row>
    <row r="113" spans="1:39" s="16" customFormat="1" ht="15">
      <c r="A113" s="25"/>
      <c r="C113" s="26"/>
      <c r="D113" s="28"/>
      <c r="E113" s="27"/>
      <c r="F113" s="27"/>
      <c r="G113" s="27"/>
      <c r="H113" s="27"/>
      <c r="I113" s="27"/>
      <c r="J113" s="28"/>
      <c r="K113" s="29"/>
      <c r="L113" s="29"/>
      <c r="M113" s="29"/>
      <c r="N113" s="29"/>
      <c r="O113" s="28"/>
      <c r="P113" s="56"/>
      <c r="Q113" s="56"/>
      <c r="R113" s="56"/>
      <c r="Y113" s="56"/>
      <c r="Z113" s="56"/>
      <c r="AA113" s="57"/>
      <c r="AB113" s="27"/>
      <c r="AC113" s="27"/>
      <c r="AD113" s="27"/>
      <c r="AE113" s="27"/>
      <c r="AF113" s="32"/>
      <c r="AG113" s="32"/>
      <c r="AH113" s="33"/>
      <c r="AI113" s="33"/>
      <c r="AJ113" s="33"/>
      <c r="AK113" s="33"/>
      <c r="AL113" s="33"/>
      <c r="AM113" s="28"/>
    </row>
    <row r="114" spans="1:39" s="16" customFormat="1" ht="15">
      <c r="A114" s="25"/>
      <c r="C114" s="26"/>
      <c r="D114" s="28"/>
      <c r="E114" s="27"/>
      <c r="F114" s="27"/>
      <c r="G114" s="27"/>
      <c r="H114" s="27"/>
      <c r="I114" s="27"/>
      <c r="J114" s="28"/>
      <c r="K114" s="29"/>
      <c r="L114" s="29"/>
      <c r="M114" s="29"/>
      <c r="N114" s="29"/>
      <c r="P114" s="56"/>
      <c r="Q114" s="56"/>
      <c r="R114" s="56"/>
      <c r="Y114" s="56"/>
      <c r="Z114" s="56"/>
      <c r="AA114" s="57"/>
      <c r="AB114" s="27"/>
      <c r="AC114" s="27"/>
      <c r="AD114" s="27"/>
      <c r="AE114" s="27"/>
      <c r="AF114" s="32"/>
      <c r="AG114" s="32"/>
      <c r="AH114" s="33"/>
      <c r="AI114" s="33"/>
      <c r="AJ114" s="33"/>
      <c r="AK114" s="33"/>
      <c r="AL114" s="33"/>
      <c r="AM114" s="28"/>
    </row>
    <row r="115" spans="1:39" s="16" customFormat="1" ht="15">
      <c r="A115" s="25"/>
      <c r="C115" s="26"/>
      <c r="D115" s="28"/>
      <c r="E115" s="27"/>
      <c r="F115" s="27"/>
      <c r="G115" s="27"/>
      <c r="H115" s="27"/>
      <c r="I115" s="27"/>
      <c r="J115" s="28"/>
      <c r="K115" s="29"/>
      <c r="L115" s="29"/>
      <c r="M115" s="29"/>
      <c r="N115" s="29"/>
      <c r="O115" s="28"/>
      <c r="P115" s="56"/>
      <c r="Q115" s="56"/>
      <c r="R115" s="56"/>
      <c r="Y115" s="56"/>
      <c r="Z115" s="56"/>
      <c r="AA115" s="57"/>
      <c r="AB115" s="27"/>
      <c r="AC115" s="27"/>
      <c r="AD115" s="27"/>
      <c r="AE115" s="27"/>
      <c r="AF115" s="32"/>
      <c r="AG115" s="32"/>
      <c r="AH115" s="33"/>
      <c r="AI115" s="33"/>
      <c r="AJ115" s="33"/>
      <c r="AK115" s="33"/>
      <c r="AL115" s="33"/>
      <c r="AM115" s="28"/>
    </row>
    <row r="116" spans="1:39" s="16" customFormat="1" ht="15">
      <c r="A116" s="25"/>
      <c r="C116" s="26"/>
      <c r="D116" s="28"/>
      <c r="E116" s="27"/>
      <c r="F116" s="27"/>
      <c r="G116" s="27"/>
      <c r="H116" s="27"/>
      <c r="I116" s="27"/>
      <c r="J116" s="28"/>
      <c r="K116" s="29"/>
      <c r="L116" s="29"/>
      <c r="M116" s="29"/>
      <c r="N116" s="29"/>
      <c r="O116" s="28"/>
      <c r="P116" s="56"/>
      <c r="Q116" s="56"/>
      <c r="R116" s="56"/>
      <c r="Y116" s="56"/>
      <c r="Z116" s="56"/>
      <c r="AA116" s="57"/>
      <c r="AB116" s="27"/>
      <c r="AC116" s="27"/>
      <c r="AD116" s="27"/>
      <c r="AE116" s="27"/>
      <c r="AF116" s="32"/>
      <c r="AG116" s="32"/>
      <c r="AH116" s="33"/>
      <c r="AI116" s="33"/>
      <c r="AJ116" s="33"/>
      <c r="AK116" s="33"/>
      <c r="AL116" s="33"/>
      <c r="AM116" s="28"/>
    </row>
    <row r="117" spans="1:39" s="16" customFormat="1" ht="15">
      <c r="A117" s="25"/>
      <c r="C117" s="26"/>
      <c r="D117" s="28"/>
      <c r="E117" s="27"/>
      <c r="F117" s="27"/>
      <c r="G117" s="27"/>
      <c r="H117" s="27"/>
      <c r="I117" s="27"/>
      <c r="J117" s="28"/>
      <c r="K117" s="29"/>
      <c r="L117" s="29"/>
      <c r="M117" s="29"/>
      <c r="N117" s="29"/>
      <c r="O117" s="28"/>
      <c r="P117" s="56"/>
      <c r="Q117" s="56"/>
      <c r="R117" s="56"/>
      <c r="Y117" s="56"/>
      <c r="Z117" s="56"/>
      <c r="AA117" s="57"/>
      <c r="AB117" s="27"/>
      <c r="AC117" s="27"/>
      <c r="AD117" s="27"/>
      <c r="AE117" s="27"/>
      <c r="AF117" s="32"/>
      <c r="AG117" s="32"/>
      <c r="AH117" s="33"/>
      <c r="AI117" s="33"/>
      <c r="AJ117" s="33"/>
      <c r="AK117" s="33"/>
      <c r="AL117" s="33"/>
      <c r="AM117" s="28"/>
    </row>
    <row r="118" spans="1:39" s="16" customFormat="1" ht="15">
      <c r="A118" s="25"/>
      <c r="C118" s="26"/>
      <c r="D118" s="28"/>
      <c r="E118" s="27"/>
      <c r="F118" s="27"/>
      <c r="G118" s="27"/>
      <c r="H118" s="27"/>
      <c r="I118" s="27"/>
      <c r="J118" s="28"/>
      <c r="K118" s="29"/>
      <c r="L118" s="29"/>
      <c r="M118" s="29"/>
      <c r="N118" s="29"/>
      <c r="O118" s="28"/>
      <c r="P118" s="56"/>
      <c r="Q118" s="56"/>
      <c r="R118" s="56"/>
      <c r="Y118" s="56"/>
      <c r="Z118" s="56"/>
      <c r="AA118" s="57"/>
      <c r="AB118" s="27"/>
      <c r="AC118" s="27"/>
      <c r="AD118" s="27"/>
      <c r="AE118" s="27"/>
      <c r="AF118" s="32"/>
      <c r="AG118" s="32"/>
      <c r="AH118" s="33"/>
      <c r="AI118" s="33"/>
      <c r="AJ118" s="33"/>
      <c r="AK118" s="33"/>
      <c r="AL118" s="33"/>
      <c r="AM118" s="28"/>
    </row>
    <row r="119" spans="1:39" s="16" customFormat="1" ht="15">
      <c r="A119" s="25"/>
      <c r="C119" s="26"/>
      <c r="D119" s="28"/>
      <c r="E119" s="27"/>
      <c r="F119" s="27"/>
      <c r="G119" s="27"/>
      <c r="H119" s="27"/>
      <c r="I119" s="27"/>
      <c r="J119" s="28"/>
      <c r="K119" s="29"/>
      <c r="L119" s="29"/>
      <c r="M119" s="29"/>
      <c r="N119" s="29"/>
      <c r="P119" s="56"/>
      <c r="Q119" s="56"/>
      <c r="R119" s="56"/>
      <c r="Y119" s="56"/>
      <c r="Z119" s="56"/>
      <c r="AA119" s="57"/>
      <c r="AB119" s="27"/>
      <c r="AC119" s="27"/>
      <c r="AD119" s="27"/>
      <c r="AE119" s="27"/>
      <c r="AF119" s="32"/>
      <c r="AG119" s="32"/>
      <c r="AH119" s="33"/>
      <c r="AI119" s="33"/>
      <c r="AJ119" s="33"/>
      <c r="AK119" s="33"/>
      <c r="AL119" s="33"/>
      <c r="AM119" s="28"/>
    </row>
    <row r="120" spans="1:39" s="16" customFormat="1" ht="15">
      <c r="A120" s="25"/>
      <c r="C120" s="26"/>
      <c r="D120" s="28"/>
      <c r="E120" s="27"/>
      <c r="F120" s="27"/>
      <c r="G120" s="27"/>
      <c r="H120" s="27"/>
      <c r="I120" s="27"/>
      <c r="J120" s="28"/>
      <c r="K120" s="29"/>
      <c r="L120" s="29"/>
      <c r="M120" s="29"/>
      <c r="N120" s="29"/>
      <c r="P120" s="56"/>
      <c r="Q120" s="56"/>
      <c r="R120" s="56"/>
      <c r="Y120" s="56"/>
      <c r="Z120" s="56"/>
      <c r="AA120" s="57"/>
      <c r="AB120" s="27"/>
      <c r="AC120" s="27"/>
      <c r="AD120" s="27"/>
      <c r="AE120" s="27"/>
      <c r="AF120" s="32"/>
      <c r="AG120" s="32"/>
      <c r="AH120" s="33"/>
      <c r="AI120" s="33"/>
      <c r="AJ120" s="33"/>
      <c r="AK120" s="33"/>
      <c r="AL120" s="33"/>
      <c r="AM120" s="28"/>
    </row>
    <row r="121" spans="1:39" s="16" customFormat="1" ht="15">
      <c r="A121" s="25"/>
      <c r="C121" s="28"/>
      <c r="D121" s="28"/>
      <c r="E121" s="27"/>
      <c r="F121" s="27"/>
      <c r="G121" s="27"/>
      <c r="H121" s="27"/>
      <c r="I121" s="27"/>
      <c r="J121" s="28"/>
      <c r="K121" s="29"/>
      <c r="L121" s="29"/>
      <c r="M121" s="29"/>
      <c r="N121" s="29"/>
      <c r="P121" s="56"/>
      <c r="Q121" s="56"/>
      <c r="R121" s="56"/>
      <c r="Y121" s="56"/>
      <c r="Z121" s="56"/>
      <c r="AA121" s="57"/>
      <c r="AB121" s="27"/>
      <c r="AC121" s="27"/>
      <c r="AD121" s="27"/>
      <c r="AE121" s="27"/>
      <c r="AF121" s="32"/>
      <c r="AG121" s="32"/>
      <c r="AH121" s="33"/>
      <c r="AI121" s="33"/>
      <c r="AJ121" s="33"/>
      <c r="AK121" s="33"/>
      <c r="AL121" s="33"/>
      <c r="AM121" s="28"/>
    </row>
    <row r="122" spans="1:39" s="16" customFormat="1" ht="15">
      <c r="A122" s="25"/>
      <c r="C122" s="28"/>
      <c r="D122" s="28"/>
      <c r="E122" s="27"/>
      <c r="F122" s="27"/>
      <c r="G122" s="27"/>
      <c r="H122" s="27"/>
      <c r="I122" s="27"/>
      <c r="J122" s="28"/>
      <c r="K122" s="29"/>
      <c r="L122" s="29"/>
      <c r="M122" s="29"/>
      <c r="N122" s="29"/>
      <c r="P122" s="56"/>
      <c r="Q122" s="56"/>
      <c r="R122" s="56"/>
      <c r="Y122" s="56"/>
      <c r="Z122" s="56"/>
      <c r="AA122" s="57"/>
      <c r="AB122" s="27"/>
      <c r="AC122" s="27"/>
      <c r="AD122" s="27"/>
      <c r="AE122" s="27"/>
      <c r="AF122" s="32"/>
      <c r="AG122" s="32"/>
      <c r="AH122" s="33"/>
      <c r="AI122" s="33"/>
      <c r="AJ122" s="33"/>
      <c r="AK122" s="33"/>
      <c r="AL122" s="33"/>
      <c r="AM122" s="28"/>
    </row>
    <row r="123" spans="1:39" s="16" customFormat="1" ht="15">
      <c r="A123" s="25"/>
      <c r="C123" s="26"/>
      <c r="D123" s="28"/>
      <c r="E123" s="27"/>
      <c r="F123" s="27"/>
      <c r="G123" s="27"/>
      <c r="H123" s="27"/>
      <c r="I123" s="27"/>
      <c r="J123" s="28"/>
      <c r="K123" s="29"/>
      <c r="L123" s="29"/>
      <c r="M123" s="29"/>
      <c r="N123" s="29"/>
      <c r="O123" s="30"/>
      <c r="P123" s="56"/>
      <c r="Q123" s="56"/>
      <c r="R123" s="56"/>
      <c r="Y123" s="56"/>
      <c r="Z123" s="56"/>
      <c r="AA123" s="57"/>
      <c r="AB123" s="27"/>
      <c r="AC123" s="27"/>
      <c r="AD123" s="27"/>
      <c r="AE123" s="27"/>
      <c r="AF123" s="32"/>
      <c r="AG123" s="32"/>
      <c r="AH123" s="33"/>
      <c r="AI123" s="33"/>
      <c r="AJ123" s="33"/>
      <c r="AK123" s="33"/>
      <c r="AL123" s="33"/>
      <c r="AM123" s="28"/>
    </row>
    <row r="124" spans="1:39" s="16" customFormat="1" ht="15">
      <c r="A124" s="25"/>
      <c r="C124" s="26"/>
      <c r="D124" s="28"/>
      <c r="E124" s="27"/>
      <c r="F124" s="27"/>
      <c r="G124" s="27"/>
      <c r="H124" s="27"/>
      <c r="I124" s="27"/>
      <c r="J124" s="28"/>
      <c r="K124" s="29"/>
      <c r="L124" s="29"/>
      <c r="M124" s="29"/>
      <c r="N124" s="29"/>
      <c r="O124" s="30"/>
      <c r="P124" s="31"/>
      <c r="Q124" s="31"/>
      <c r="R124" s="31"/>
      <c r="S124" s="26"/>
      <c r="T124" s="31"/>
      <c r="U124" s="31"/>
      <c r="V124" s="31"/>
      <c r="W124" s="31"/>
      <c r="X124" s="31"/>
      <c r="Y124" s="56"/>
      <c r="Z124" s="56"/>
      <c r="AA124" s="57"/>
      <c r="AB124" s="27"/>
      <c r="AC124" s="27"/>
      <c r="AD124" s="27"/>
      <c r="AE124" s="27"/>
      <c r="AF124" s="32"/>
      <c r="AG124" s="32"/>
      <c r="AH124" s="33"/>
      <c r="AI124" s="33"/>
      <c r="AJ124" s="59"/>
      <c r="AK124" s="33"/>
      <c r="AL124" s="33"/>
      <c r="AM124" s="28"/>
    </row>
    <row r="125" spans="1:39" s="16" customFormat="1" ht="15">
      <c r="A125" s="25"/>
      <c r="C125" s="26"/>
      <c r="D125" s="28"/>
      <c r="E125" s="27"/>
      <c r="F125" s="27"/>
      <c r="G125" s="27"/>
      <c r="H125" s="27"/>
      <c r="I125" s="27"/>
      <c r="J125" s="28"/>
      <c r="K125" s="29"/>
      <c r="L125" s="29"/>
      <c r="M125" s="29"/>
      <c r="N125" s="29"/>
      <c r="O125" s="30"/>
      <c r="P125" s="31"/>
      <c r="Q125" s="61"/>
      <c r="R125" s="31"/>
      <c r="S125" s="26"/>
      <c r="T125" s="31"/>
      <c r="U125" s="31"/>
      <c r="V125" s="31"/>
      <c r="W125" s="31"/>
      <c r="X125" s="31"/>
      <c r="Y125" s="56"/>
      <c r="Z125" s="56"/>
      <c r="AA125" s="57"/>
      <c r="AB125" s="27"/>
      <c r="AC125" s="27"/>
      <c r="AD125" s="27"/>
      <c r="AE125" s="27"/>
      <c r="AF125" s="32"/>
      <c r="AG125" s="32"/>
      <c r="AH125" s="33"/>
      <c r="AI125" s="33"/>
      <c r="AJ125" s="59"/>
      <c r="AK125" s="33"/>
      <c r="AL125" s="33"/>
      <c r="AM125" s="26"/>
    </row>
    <row r="126" spans="1:39" s="16" customFormat="1" ht="15">
      <c r="A126" s="25"/>
      <c r="C126" s="26"/>
      <c r="D126" s="28"/>
      <c r="E126" s="27"/>
      <c r="F126" s="27"/>
      <c r="G126" s="27"/>
      <c r="H126" s="27"/>
      <c r="I126" s="27"/>
      <c r="J126" s="28"/>
      <c r="K126" s="29"/>
      <c r="L126" s="29"/>
      <c r="M126" s="29"/>
      <c r="N126" s="29"/>
      <c r="O126" s="30"/>
      <c r="P126" s="31"/>
      <c r="Q126" s="31"/>
      <c r="R126" s="31"/>
      <c r="S126" s="26"/>
      <c r="T126" s="31"/>
      <c r="U126" s="31"/>
      <c r="V126" s="31"/>
      <c r="W126" s="31"/>
      <c r="X126" s="31"/>
      <c r="Y126" s="56"/>
      <c r="Z126" s="56"/>
      <c r="AA126" s="57"/>
      <c r="AB126" s="27"/>
      <c r="AC126" s="27"/>
      <c r="AD126" s="27"/>
      <c r="AE126" s="27"/>
      <c r="AF126" s="32"/>
      <c r="AG126" s="32"/>
      <c r="AH126" s="33"/>
      <c r="AI126" s="33"/>
      <c r="AJ126" s="59"/>
      <c r="AK126" s="33"/>
      <c r="AL126" s="33"/>
      <c r="AM126" s="28"/>
    </row>
    <row r="127" spans="1:39" s="16" customFormat="1" ht="15">
      <c r="A127" s="25"/>
      <c r="C127" s="26"/>
      <c r="D127" s="28"/>
      <c r="E127" s="27"/>
      <c r="F127" s="27"/>
      <c r="G127" s="27"/>
      <c r="H127" s="27"/>
      <c r="I127" s="27"/>
      <c r="J127" s="28"/>
      <c r="K127" s="29"/>
      <c r="L127" s="29"/>
      <c r="M127" s="29"/>
      <c r="N127" s="29"/>
      <c r="O127" s="28"/>
      <c r="P127" s="31"/>
      <c r="Q127" s="31"/>
      <c r="R127" s="31"/>
      <c r="S127" s="26"/>
      <c r="T127" s="31"/>
      <c r="U127" s="31"/>
      <c r="V127" s="31"/>
      <c r="W127" s="31"/>
      <c r="X127" s="31"/>
      <c r="Y127" s="56"/>
      <c r="Z127" s="56"/>
      <c r="AA127" s="57"/>
      <c r="AB127" s="27"/>
      <c r="AC127" s="27"/>
      <c r="AD127" s="27"/>
      <c r="AE127" s="27"/>
      <c r="AF127" s="32"/>
      <c r="AG127" s="32"/>
      <c r="AH127" s="33"/>
      <c r="AI127" s="33"/>
      <c r="AJ127" s="59"/>
      <c r="AK127" s="33"/>
      <c r="AL127" s="33"/>
      <c r="AM127" s="26"/>
    </row>
    <row r="128" spans="1:39" s="16" customFormat="1" ht="15">
      <c r="A128" s="25"/>
      <c r="C128" s="26"/>
      <c r="D128" s="28"/>
      <c r="E128" s="27"/>
      <c r="F128" s="27"/>
      <c r="G128" s="27"/>
      <c r="H128" s="27"/>
      <c r="I128" s="27"/>
      <c r="J128" s="28"/>
      <c r="K128" s="29"/>
      <c r="L128" s="29"/>
      <c r="M128" s="29"/>
      <c r="N128" s="29"/>
      <c r="O128" s="28"/>
      <c r="P128" s="31"/>
      <c r="Q128" s="61"/>
      <c r="R128" s="31"/>
      <c r="S128" s="26"/>
      <c r="T128" s="31"/>
      <c r="U128" s="31"/>
      <c r="V128" s="31"/>
      <c r="W128" s="31"/>
      <c r="X128" s="31"/>
      <c r="Y128" s="56"/>
      <c r="Z128" s="56"/>
      <c r="AA128" s="57"/>
      <c r="AB128" s="27"/>
      <c r="AC128" s="27"/>
      <c r="AD128" s="27"/>
      <c r="AE128" s="27"/>
      <c r="AF128" s="32"/>
      <c r="AG128" s="32"/>
      <c r="AH128" s="33"/>
      <c r="AI128" s="33"/>
      <c r="AJ128" s="59"/>
      <c r="AK128" s="33"/>
      <c r="AL128" s="33"/>
      <c r="AM128" s="26"/>
    </row>
    <row r="129" spans="1:39" s="16" customFormat="1" ht="15">
      <c r="A129" s="25"/>
      <c r="C129" s="26"/>
      <c r="D129" s="28"/>
      <c r="E129" s="27"/>
      <c r="F129" s="27"/>
      <c r="G129" s="27"/>
      <c r="H129" s="27"/>
      <c r="I129" s="27"/>
      <c r="J129" s="28"/>
      <c r="K129" s="29"/>
      <c r="L129" s="29"/>
      <c r="M129" s="29"/>
      <c r="N129" s="29"/>
      <c r="O129" s="30"/>
      <c r="P129" s="31"/>
      <c r="Q129" s="61"/>
      <c r="R129" s="31"/>
      <c r="S129" s="26"/>
      <c r="T129" s="61"/>
      <c r="U129" s="31"/>
      <c r="V129" s="31"/>
      <c r="W129" s="31"/>
      <c r="X129" s="30"/>
      <c r="Y129" s="56"/>
      <c r="Z129" s="56"/>
      <c r="AA129" s="57"/>
      <c r="AB129" s="27"/>
      <c r="AC129" s="27"/>
      <c r="AD129" s="27"/>
      <c r="AE129" s="27"/>
      <c r="AF129" s="32"/>
      <c r="AG129" s="32"/>
      <c r="AH129" s="33"/>
      <c r="AI129" s="33"/>
      <c r="AJ129" s="59"/>
      <c r="AK129" s="33"/>
      <c r="AL129" s="33"/>
      <c r="AM129" s="28"/>
    </row>
    <row r="130" spans="1:39" s="16" customFormat="1" ht="15">
      <c r="A130" s="25"/>
      <c r="C130" s="26"/>
      <c r="D130" s="28"/>
      <c r="E130" s="27"/>
      <c r="F130" s="27"/>
      <c r="G130" s="27"/>
      <c r="H130" s="27"/>
      <c r="I130" s="27"/>
      <c r="J130" s="28"/>
      <c r="K130" s="29"/>
      <c r="L130" s="29"/>
      <c r="M130" s="29"/>
      <c r="N130" s="29"/>
      <c r="O130" s="28"/>
      <c r="P130" s="31"/>
      <c r="Q130" s="31"/>
      <c r="R130" s="31"/>
      <c r="S130" s="26"/>
      <c r="T130" s="31"/>
      <c r="U130" s="31"/>
      <c r="V130" s="31"/>
      <c r="W130" s="31"/>
      <c r="X130" s="31"/>
      <c r="Y130" s="56"/>
      <c r="Z130" s="56"/>
      <c r="AA130" s="57"/>
      <c r="AB130" s="27"/>
      <c r="AC130" s="27"/>
      <c r="AD130" s="27"/>
      <c r="AE130" s="27"/>
      <c r="AF130" s="32"/>
      <c r="AG130" s="32"/>
      <c r="AH130" s="33"/>
      <c r="AI130" s="33"/>
      <c r="AJ130" s="59"/>
      <c r="AK130" s="33"/>
      <c r="AL130" s="33"/>
      <c r="AM130" s="26"/>
    </row>
    <row r="131" spans="1:39" s="16" customFormat="1" ht="15">
      <c r="A131" s="25"/>
      <c r="C131" s="26"/>
      <c r="D131" s="28"/>
      <c r="E131" s="27"/>
      <c r="F131" s="27"/>
      <c r="G131" s="27"/>
      <c r="H131" s="27"/>
      <c r="I131" s="27"/>
      <c r="J131" s="28"/>
      <c r="K131" s="29"/>
      <c r="L131" s="29"/>
      <c r="M131" s="29"/>
      <c r="N131" s="29"/>
      <c r="O131" s="28"/>
      <c r="P131" s="31"/>
      <c r="Q131" s="61"/>
      <c r="R131" s="31"/>
      <c r="S131" s="26"/>
      <c r="T131" s="31"/>
      <c r="U131" s="31"/>
      <c r="V131" s="31"/>
      <c r="W131" s="31"/>
      <c r="X131" s="31"/>
      <c r="Y131" s="56"/>
      <c r="Z131" s="56"/>
      <c r="AA131" s="57"/>
      <c r="AB131" s="27"/>
      <c r="AC131" s="27"/>
      <c r="AD131" s="27"/>
      <c r="AE131" s="27"/>
      <c r="AF131" s="32"/>
      <c r="AG131" s="32"/>
      <c r="AH131" s="33"/>
      <c r="AI131" s="33"/>
      <c r="AJ131" s="59"/>
      <c r="AK131" s="33"/>
      <c r="AL131" s="33"/>
      <c r="AM131" s="26"/>
    </row>
    <row r="132" spans="1:39" s="16" customFormat="1" ht="15">
      <c r="A132" s="25"/>
      <c r="C132" s="26"/>
      <c r="D132" s="28"/>
      <c r="E132" s="27"/>
      <c r="F132" s="27"/>
      <c r="G132" s="27"/>
      <c r="H132" s="27"/>
      <c r="I132" s="27"/>
      <c r="J132" s="28"/>
      <c r="K132" s="29"/>
      <c r="L132" s="29"/>
      <c r="M132" s="29"/>
      <c r="N132" s="29"/>
      <c r="O132" s="28"/>
      <c r="P132" s="31"/>
      <c r="Q132" s="31"/>
      <c r="R132" s="31"/>
      <c r="S132" s="26"/>
      <c r="T132" s="31"/>
      <c r="U132" s="31"/>
      <c r="V132" s="31"/>
      <c r="W132" s="31"/>
      <c r="X132" s="31"/>
      <c r="Y132" s="56"/>
      <c r="Z132" s="56"/>
      <c r="AA132" s="57"/>
      <c r="AB132" s="27"/>
      <c r="AC132" s="27"/>
      <c r="AD132" s="27"/>
      <c r="AE132" s="27"/>
      <c r="AF132" s="32"/>
      <c r="AG132" s="32"/>
      <c r="AH132" s="33"/>
      <c r="AI132" s="33"/>
      <c r="AJ132" s="59"/>
      <c r="AK132" s="33"/>
      <c r="AL132" s="33"/>
      <c r="AM132" s="26"/>
    </row>
    <row r="133" spans="1:39" s="16" customFormat="1" ht="15">
      <c r="A133" s="25"/>
      <c r="C133" s="28"/>
      <c r="D133" s="28"/>
      <c r="E133" s="27"/>
      <c r="F133" s="27"/>
      <c r="G133" s="27"/>
      <c r="H133" s="27"/>
      <c r="I133" s="27"/>
      <c r="J133" s="28"/>
      <c r="K133" s="29"/>
      <c r="L133" s="29"/>
      <c r="M133" s="29"/>
      <c r="N133" s="29"/>
      <c r="O133" s="30"/>
      <c r="P133" s="31"/>
      <c r="Q133" s="31"/>
      <c r="R133" s="31"/>
      <c r="S133" s="26"/>
      <c r="T133" s="31"/>
      <c r="U133" s="31"/>
      <c r="V133" s="31"/>
      <c r="W133" s="31"/>
      <c r="X133" s="31"/>
      <c r="Y133" s="63"/>
      <c r="Z133" s="63"/>
      <c r="AA133" s="67"/>
      <c r="AB133" s="27"/>
      <c r="AC133" s="27"/>
      <c r="AD133" s="27"/>
      <c r="AE133" s="27"/>
      <c r="AF133" s="32"/>
      <c r="AG133" s="32"/>
      <c r="AH133" s="33"/>
      <c r="AI133" s="33"/>
      <c r="AJ133" s="59"/>
      <c r="AK133" s="33"/>
      <c r="AL133" s="33"/>
      <c r="AM133" s="28"/>
    </row>
    <row r="134" spans="2:31" s="34" customFormat="1" ht="12.75">
      <c r="B134" s="16"/>
      <c r="E134" s="35"/>
      <c r="F134" s="35"/>
      <c r="G134" s="35"/>
      <c r="H134" s="35"/>
      <c r="I134" s="35"/>
      <c r="K134" s="36"/>
      <c r="L134" s="41"/>
      <c r="M134" s="41"/>
      <c r="N134" s="41"/>
      <c r="O134" s="42"/>
      <c r="P134" s="68"/>
      <c r="Q134" s="68"/>
      <c r="R134" s="68"/>
      <c r="S134" s="42"/>
      <c r="T134" s="42"/>
      <c r="U134" s="42"/>
      <c r="V134" s="42"/>
      <c r="W134" s="42"/>
      <c r="X134" s="42"/>
      <c r="Y134" s="42"/>
      <c r="Z134" s="42"/>
      <c r="AA134" s="69"/>
      <c r="AC134" s="39"/>
      <c r="AD134" s="39"/>
      <c r="AE134" s="39"/>
    </row>
    <row r="135" spans="2:31" s="34" customFormat="1" ht="12.75">
      <c r="B135" s="16"/>
      <c r="E135" s="35"/>
      <c r="F135" s="35"/>
      <c r="G135" s="35"/>
      <c r="H135" s="35"/>
      <c r="I135" s="35"/>
      <c r="K135" s="36"/>
      <c r="L135" s="41"/>
      <c r="M135" s="41"/>
      <c r="N135" s="41"/>
      <c r="O135" s="42"/>
      <c r="P135" s="68"/>
      <c r="Q135" s="68"/>
      <c r="R135" s="68"/>
      <c r="S135" s="42"/>
      <c r="T135" s="42"/>
      <c r="U135" s="42"/>
      <c r="V135" s="42"/>
      <c r="W135" s="42"/>
      <c r="X135" s="42"/>
      <c r="Y135" s="42"/>
      <c r="Z135" s="42"/>
      <c r="AA135" s="69"/>
      <c r="AC135" s="39"/>
      <c r="AD135" s="39"/>
      <c r="AE135" s="39"/>
    </row>
    <row r="136" spans="2:31" s="34" customFormat="1" ht="12.75">
      <c r="B136" s="16"/>
      <c r="E136" s="35"/>
      <c r="F136" s="35"/>
      <c r="G136" s="35"/>
      <c r="H136" s="35"/>
      <c r="I136" s="35"/>
      <c r="K136" s="36"/>
      <c r="L136" s="41"/>
      <c r="M136" s="41"/>
      <c r="N136" s="41"/>
      <c r="O136" s="42"/>
      <c r="P136" s="68"/>
      <c r="Q136" s="68"/>
      <c r="R136" s="68"/>
      <c r="S136" s="42"/>
      <c r="T136" s="42"/>
      <c r="U136" s="42"/>
      <c r="V136" s="42"/>
      <c r="W136" s="42"/>
      <c r="X136" s="42"/>
      <c r="Y136" s="42"/>
      <c r="Z136" s="42"/>
      <c r="AA136" s="69"/>
      <c r="AC136" s="39"/>
      <c r="AD136" s="39"/>
      <c r="AE136" s="39"/>
    </row>
    <row r="137" spans="2:31" s="34" customFormat="1" ht="12.75">
      <c r="B137" s="16"/>
      <c r="E137" s="35"/>
      <c r="F137" s="35"/>
      <c r="G137" s="35"/>
      <c r="H137" s="35"/>
      <c r="I137" s="35"/>
      <c r="K137" s="36"/>
      <c r="L137" s="41"/>
      <c r="M137" s="41"/>
      <c r="N137" s="41"/>
      <c r="O137" s="42"/>
      <c r="P137" s="68"/>
      <c r="Q137" s="68"/>
      <c r="R137" s="68"/>
      <c r="S137" s="42"/>
      <c r="T137" s="42"/>
      <c r="U137" s="42"/>
      <c r="V137" s="42"/>
      <c r="W137" s="42"/>
      <c r="X137" s="42"/>
      <c r="Y137" s="42"/>
      <c r="Z137" s="42"/>
      <c r="AA137" s="69"/>
      <c r="AC137" s="39"/>
      <c r="AD137" s="39"/>
      <c r="AE137" s="39"/>
    </row>
    <row r="138" spans="5:31" s="34" customFormat="1" ht="12.75">
      <c r="E138" s="35"/>
      <c r="F138" s="35"/>
      <c r="G138" s="35"/>
      <c r="H138" s="35"/>
      <c r="I138" s="35"/>
      <c r="K138" s="35"/>
      <c r="L138" s="39"/>
      <c r="M138" s="39"/>
      <c r="N138" s="39"/>
      <c r="P138" s="70"/>
      <c r="Q138" s="70"/>
      <c r="R138" s="70"/>
      <c r="AA138" s="71"/>
      <c r="AC138" s="39"/>
      <c r="AD138" s="39"/>
      <c r="AE138" s="39"/>
    </row>
    <row r="139" spans="1:39" s="34" customFormat="1" ht="15">
      <c r="A139" s="40"/>
      <c r="B139" s="16"/>
      <c r="C139" s="26"/>
      <c r="D139" s="28"/>
      <c r="E139" s="27"/>
      <c r="F139" s="27"/>
      <c r="G139" s="27"/>
      <c r="H139" s="27"/>
      <c r="I139" s="27"/>
      <c r="J139" s="28"/>
      <c r="K139" s="35"/>
      <c r="L139" s="39"/>
      <c r="M139" s="39"/>
      <c r="N139" s="39"/>
      <c r="P139" s="70"/>
      <c r="Q139" s="70"/>
      <c r="R139" s="70"/>
      <c r="AA139" s="71"/>
      <c r="AB139" s="27"/>
      <c r="AC139" s="27"/>
      <c r="AD139" s="27"/>
      <c r="AE139" s="27"/>
      <c r="AF139" s="32"/>
      <c r="AG139" s="32"/>
      <c r="AH139" s="33"/>
      <c r="AI139" s="33"/>
      <c r="AJ139" s="33"/>
      <c r="AK139" s="33"/>
      <c r="AL139" s="33"/>
      <c r="AM139" s="28"/>
    </row>
    <row r="140" spans="1:39" s="34" customFormat="1" ht="15">
      <c r="A140" s="40"/>
      <c r="B140" s="16"/>
      <c r="C140" s="28"/>
      <c r="D140" s="28"/>
      <c r="E140" s="27"/>
      <c r="F140" s="27"/>
      <c r="G140" s="27"/>
      <c r="H140" s="27"/>
      <c r="I140" s="27"/>
      <c r="J140" s="28"/>
      <c r="K140" s="35"/>
      <c r="L140" s="39"/>
      <c r="M140" s="39"/>
      <c r="N140" s="39"/>
      <c r="P140" s="70"/>
      <c r="Q140" s="70"/>
      <c r="R140" s="70"/>
      <c r="AA140" s="71"/>
      <c r="AB140" s="27"/>
      <c r="AC140" s="27"/>
      <c r="AD140" s="27"/>
      <c r="AE140" s="27"/>
      <c r="AF140" s="32"/>
      <c r="AG140" s="32"/>
      <c r="AH140" s="33"/>
      <c r="AI140" s="33"/>
      <c r="AJ140" s="33"/>
      <c r="AK140" s="33"/>
      <c r="AL140" s="33"/>
      <c r="AM140" s="28"/>
    </row>
    <row r="141" spans="1:39" s="34" customFormat="1" ht="15">
      <c r="A141" s="40"/>
      <c r="B141" s="16"/>
      <c r="C141" s="28"/>
      <c r="D141" s="28"/>
      <c r="E141" s="27"/>
      <c r="F141" s="27"/>
      <c r="G141" s="27"/>
      <c r="H141" s="27"/>
      <c r="I141" s="27"/>
      <c r="J141" s="28"/>
      <c r="K141" s="35"/>
      <c r="L141" s="39"/>
      <c r="M141" s="39"/>
      <c r="N141" s="39"/>
      <c r="P141" s="70"/>
      <c r="Q141" s="70"/>
      <c r="R141" s="70"/>
      <c r="AA141" s="71"/>
      <c r="AB141" s="27"/>
      <c r="AC141" s="27"/>
      <c r="AD141" s="27"/>
      <c r="AE141" s="27"/>
      <c r="AF141" s="32"/>
      <c r="AG141" s="32"/>
      <c r="AH141" s="33"/>
      <c r="AI141" s="33"/>
      <c r="AJ141" s="33"/>
      <c r="AK141" s="33"/>
      <c r="AL141" s="33"/>
      <c r="AM141" s="28"/>
    </row>
  </sheetData>
  <sheetProtection password="F5E5" sheet="1"/>
  <mergeCells count="54">
    <mergeCell ref="A31:AM31"/>
    <mergeCell ref="A13:AM13"/>
    <mergeCell ref="A20:AM20"/>
    <mergeCell ref="A26:AM26"/>
    <mergeCell ref="A28:AM28"/>
    <mergeCell ref="AE2:AE3"/>
    <mergeCell ref="A4:AM4"/>
    <mergeCell ref="A7:AM7"/>
    <mergeCell ref="A15:AM15"/>
    <mergeCell ref="A18:AM18"/>
    <mergeCell ref="X2:X3"/>
    <mergeCell ref="Y2:Y3"/>
    <mergeCell ref="AM2:AM3"/>
    <mergeCell ref="AA2:AA3"/>
    <mergeCell ref="AB2:AB3"/>
    <mergeCell ref="AC2:AC3"/>
    <mergeCell ref="AJ2:AJ3"/>
    <mergeCell ref="AK2:AK3"/>
    <mergeCell ref="U2:U3"/>
    <mergeCell ref="V2:V3"/>
    <mergeCell ref="W2:W3"/>
    <mergeCell ref="AF2:AF3"/>
    <mergeCell ref="A10:AM10"/>
    <mergeCell ref="AH2:AI2"/>
    <mergeCell ref="AB1:AM1"/>
    <mergeCell ref="D2:D3"/>
    <mergeCell ref="E2:E3"/>
    <mergeCell ref="F2:F3"/>
    <mergeCell ref="G2:G3"/>
    <mergeCell ref="H2:H3"/>
    <mergeCell ref="I2:I3"/>
    <mergeCell ref="J2:J3"/>
    <mergeCell ref="AD2:AD3"/>
    <mergeCell ref="T2:T3"/>
    <mergeCell ref="T1:X1"/>
    <mergeCell ref="N2:N3"/>
    <mergeCell ref="AL2:AL3"/>
    <mergeCell ref="Z2:Z3"/>
    <mergeCell ref="O2:O3"/>
    <mergeCell ref="P2:P3"/>
    <mergeCell ref="Q2:Q3"/>
    <mergeCell ref="R2:R3"/>
    <mergeCell ref="AG2:AG3"/>
    <mergeCell ref="Y1:AA1"/>
    <mergeCell ref="A1:A3"/>
    <mergeCell ref="B1:B3"/>
    <mergeCell ref="C1:C3"/>
    <mergeCell ref="D1:J1"/>
    <mergeCell ref="P1:S1"/>
    <mergeCell ref="S2:S3"/>
    <mergeCell ref="K1:O1"/>
    <mergeCell ref="K2:K3"/>
    <mergeCell ref="L2:L3"/>
    <mergeCell ref="M2:M3"/>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CH2M HILL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millsc</dc:creator>
  <cp:keywords/>
  <dc:description/>
  <cp:lastModifiedBy>cc120367</cp:lastModifiedBy>
  <dcterms:created xsi:type="dcterms:W3CDTF">2014-07-22T14:51:05Z</dcterms:created>
  <dcterms:modified xsi:type="dcterms:W3CDTF">2014-07-31T13:43:29Z</dcterms:modified>
  <cp:category/>
  <cp:version/>
  <cp:contentType/>
  <cp:contentStatus/>
</cp:coreProperties>
</file>